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drawings/drawing12.xml" ContentType="application/vnd.openxmlformats-officedocument.drawing+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14.xml" ContentType="application/vnd.openxmlformats-officedocument.spreadsheetml.worksheet+xml"/>
  <Override PartName="/xl/tables/table1.xml" ContentType="application/vnd.openxmlformats-officedocument.spreadsheetml.table+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0" windowWidth="15600" windowHeight="11400" tabRatio="943" firstSheet="10" activeTab="21"/>
  </bookViews>
  <sheets>
    <sheet name="Hoja1 (2)" sheetId="37" state="hidden" r:id="rId1"/>
    <sheet name="CONCENTRADO " sheetId="38" state="hidden" r:id="rId2"/>
    <sheet name="ANEXO  1" sheetId="27" r:id="rId3"/>
    <sheet name="ANEXO 2" sheetId="36" r:id="rId4"/>
    <sheet name="ANEXO 3" sheetId="28" r:id="rId5"/>
    <sheet name="ANEXO 4" sheetId="12" r:id="rId6"/>
    <sheet name="ANEXO 5" sheetId="14" r:id="rId7"/>
    <sheet name="ANEXO 5A" sheetId="29" r:id="rId8"/>
    <sheet name="ANEXO 5B" sheetId="30" r:id="rId9"/>
    <sheet name="ANEXO 5C" sheetId="31" r:id="rId10"/>
    <sheet name="ANEXO 6" sheetId="15" r:id="rId11"/>
    <sheet name="ANEXO 6A" sheetId="40" r:id="rId12"/>
    <sheet name="ANEXO 7" sheetId="24" r:id="rId13"/>
    <sheet name="ANEXO 8" sheetId="16" r:id="rId14"/>
    <sheet name="ANEXO 9" sheetId="17" r:id="rId15"/>
    <sheet name="ANEXO 10" sheetId="18" r:id="rId16"/>
    <sheet name="ANEXO 11" sheetId="19" r:id="rId17"/>
    <sheet name="ANEXO 12" sheetId="21" r:id="rId18"/>
    <sheet name="ANEXO 14" sheetId="33" r:id="rId19"/>
    <sheet name="ANEXO 15" sheetId="34" r:id="rId20"/>
    <sheet name="Hoja1" sheetId="25" state="hidden" r:id="rId21"/>
    <sheet name="ANEXO 16" sheetId="41" r:id="rId22"/>
  </sheets>
  <externalReferences>
    <externalReference r:id="rId23"/>
  </externalReferences>
  <definedNames>
    <definedName name="_xlnm._FilterDatabase" localSheetId="2" hidden="1">'ANEXO  1'!$A$9:$D$18</definedName>
    <definedName name="_xlnm._FilterDatabase" localSheetId="15" hidden="1">'ANEXO 10'!$A$7:$E$8</definedName>
    <definedName name="_xlnm._FilterDatabase" localSheetId="17" hidden="1">'ANEXO 12'!$A$8:$G$14</definedName>
    <definedName name="_xlnm._FilterDatabase" localSheetId="18" hidden="1">'ANEXO 14'!$B$9:$D$10</definedName>
    <definedName name="_xlnm._FilterDatabase" localSheetId="19" hidden="1">'ANEXO 15'!$A$8:$E$11</definedName>
    <definedName name="_xlnm._FilterDatabase" localSheetId="3" hidden="1">'ANEXO 2'!$B$9:$I$57</definedName>
    <definedName name="_xlnm._FilterDatabase" localSheetId="4" hidden="1">'ANEXO 3'!$A$5:$H$22</definedName>
    <definedName name="_xlnm._FilterDatabase" localSheetId="5" hidden="1">'ANEXO 4'!$I$5</definedName>
    <definedName name="_xlnm._FilterDatabase" localSheetId="6" hidden="1">'ANEXO 5'!$H$5</definedName>
    <definedName name="_xlnm._FilterDatabase" localSheetId="8" hidden="1">'ANEXO 5B'!$C$10:$H$11</definedName>
    <definedName name="_xlnm._FilterDatabase" localSheetId="9" hidden="1">'ANEXO 5C'!$A$8:$J$33</definedName>
    <definedName name="_xlnm._FilterDatabase" localSheetId="10" hidden="1">'ANEXO 6'!$C$7:$F$10</definedName>
    <definedName name="_xlnm._FilterDatabase" localSheetId="11" hidden="1">'ANEXO 6A'!$B$9:$G$13</definedName>
    <definedName name="_xlnm._FilterDatabase" localSheetId="12" hidden="1">'ANEXO 7'!$A$7:$G$100</definedName>
    <definedName name="_xlnm._FilterDatabase" localSheetId="1" hidden="1">'CONCENTRADO '!$A$3:$N$155</definedName>
    <definedName name="_xlnm.Print_Area" localSheetId="2">'ANEXO  1'!$A$1:$H$18</definedName>
    <definedName name="_xlnm.Print_Area" localSheetId="15">'ANEXO 10'!$A$1:$E$11</definedName>
    <definedName name="_xlnm.Print_Area" localSheetId="16">'ANEXO 11'!$A$1:$E$11</definedName>
    <definedName name="_xlnm.Print_Area" localSheetId="17">'ANEXO 12'!$A$1:$G$14</definedName>
    <definedName name="_xlnm.Print_Area" localSheetId="18">'ANEXO 14'!$A$1:$E$11</definedName>
    <definedName name="_xlnm.Print_Area" localSheetId="19">'ANEXO 15'!$A$1:$I$11</definedName>
    <definedName name="_xlnm.Print_Area" localSheetId="3">'ANEXO 2'!$A$1:$J$57</definedName>
    <definedName name="_xlnm.Print_Area" localSheetId="4">'ANEXO 3'!$A$1:$I$23</definedName>
    <definedName name="_xlnm.Print_Area" localSheetId="5">'ANEXO 4'!$A$1:$I$9</definedName>
    <definedName name="_xlnm.Print_Area" localSheetId="6">'ANEXO 5'!$A$1:$I$9</definedName>
    <definedName name="_xlnm.Print_Area" localSheetId="7">'ANEXO 5A'!$A$1:$I$22</definedName>
    <definedName name="_xlnm.Print_Area" localSheetId="8">'ANEXO 5B'!$A$1:$L$13</definedName>
    <definedName name="_xlnm.Print_Area" localSheetId="9">'ANEXO 5C'!$A$1:$K$33</definedName>
    <definedName name="_xlnm.Print_Area" localSheetId="10">'ANEXO 6'!$A$1:$J$11</definedName>
    <definedName name="_xlnm.Print_Area" localSheetId="11">'ANEXO 6A'!$A$1:$I$13</definedName>
    <definedName name="_xlnm.Print_Area" localSheetId="12">'ANEXO 7'!$A$1:$H$100</definedName>
    <definedName name="_xlnm.Print_Area" localSheetId="13">'ANEXO 8'!$A$1:$G$11</definedName>
    <definedName name="_xlnm.Print_Area" localSheetId="14">'ANEXO 9'!$A$1:$L$10</definedName>
    <definedName name="POLIGONOSDB" localSheetId="2">#REF!</definedName>
    <definedName name="POLIGONOSDB" localSheetId="15">#REF!</definedName>
    <definedName name="POLIGONOSDB" localSheetId="16">#REF!</definedName>
    <definedName name="POLIGONOSDB" localSheetId="17">#REF!</definedName>
    <definedName name="POLIGONOSDB" localSheetId="18">#REF!</definedName>
    <definedName name="POLIGONOSDB" localSheetId="19">#REF!</definedName>
    <definedName name="POLIGONOSDB" localSheetId="21">#REF!</definedName>
    <definedName name="POLIGONOSDB" localSheetId="3">#REF!</definedName>
    <definedName name="POLIGONOSDB" localSheetId="4">#REF!</definedName>
    <definedName name="POLIGONOSDB" localSheetId="5">#REF!</definedName>
    <definedName name="POLIGONOSDB" localSheetId="6">#REF!</definedName>
    <definedName name="POLIGONOSDB" localSheetId="7">#REF!</definedName>
    <definedName name="POLIGONOSDB" localSheetId="8">#REF!</definedName>
    <definedName name="POLIGONOSDB" localSheetId="9">#REF!</definedName>
    <definedName name="POLIGONOSDB" localSheetId="10">#REF!</definedName>
    <definedName name="POLIGONOSDB" localSheetId="11">#REF!</definedName>
    <definedName name="POLIGONOSDB" localSheetId="12">#REF!</definedName>
    <definedName name="POLIGONOSDB" localSheetId="13">#REF!</definedName>
    <definedName name="POLIGONOSDB" localSheetId="14">#REF!</definedName>
    <definedName name="POLIGONOSDB">#REF!</definedName>
    <definedName name="_xlnm.Print_Titles" localSheetId="15">'ANEXO 10'!$1:$7</definedName>
    <definedName name="_xlnm.Print_Titles" localSheetId="17">'ANEXO 12'!$3:$8</definedName>
    <definedName name="_xlnm.Print_Titles" localSheetId="3">'ANEXO 2'!$1:$9</definedName>
    <definedName name="_xlnm.Print_Titles" localSheetId="7">'ANEXO 5A'!$1:$9</definedName>
    <definedName name="_xlnm.Print_Titles" localSheetId="8">'ANEXO 5B'!$1:$10</definedName>
    <definedName name="_xlnm.Print_Titles" localSheetId="9">'ANEXO 5C'!$1:$8</definedName>
    <definedName name="_xlnm.Print_Titles" localSheetId="10">'ANEXO 6'!$1:$7</definedName>
    <definedName name="_xlnm.Print_Titles" localSheetId="11">'ANEXO 6A'!$1:$9</definedName>
    <definedName name="_xlnm.Print_Titles" localSheetId="12">'ANEXO 7'!$1:$7</definedName>
  </definedNames>
  <calcPr calcId="125725"/>
</workbook>
</file>

<file path=xl/calcChain.xml><?xml version="1.0" encoding="utf-8"?>
<calcChain xmlns="http://schemas.openxmlformats.org/spreadsheetml/2006/main">
  <c r="D12" i="41"/>
  <c r="G16" i="31"/>
  <c r="D76" i="38" s="1"/>
  <c r="G17" i="31"/>
  <c r="G41" i="36"/>
  <c r="E28" i="38" s="1"/>
  <c r="E41" i="36"/>
  <c r="E44" s="1"/>
  <c r="H14" i="31"/>
  <c r="H18"/>
  <c r="H24"/>
  <c r="H28"/>
  <c r="H32"/>
  <c r="I13" i="30"/>
  <c r="E11" i="34"/>
  <c r="G13" i="31"/>
  <c r="D75" i="38" s="1"/>
  <c r="G12" i="31"/>
  <c r="D74" i="38" s="1"/>
  <c r="G11" i="31"/>
  <c r="D73" i="38" s="1"/>
  <c r="G10" i="31"/>
  <c r="D72" i="38" s="1"/>
  <c r="D18" i="27"/>
  <c r="D10" i="33"/>
  <c r="D11" s="1"/>
  <c r="E13" i="40"/>
  <c r="J87" i="38"/>
  <c r="J88"/>
  <c r="J89"/>
  <c r="J90"/>
  <c r="J91"/>
  <c r="J92"/>
  <c r="J93"/>
  <c r="J94"/>
  <c r="J95"/>
  <c r="J96"/>
  <c r="J97"/>
  <c r="J98"/>
  <c r="J99"/>
  <c r="J100"/>
  <c r="J86"/>
  <c r="J85"/>
  <c r="J84"/>
  <c r="J83"/>
  <c r="J82"/>
  <c r="J81"/>
  <c r="J80"/>
  <c r="J79"/>
  <c r="J78"/>
  <c r="J77"/>
  <c r="J76"/>
  <c r="J73"/>
  <c r="J74"/>
  <c r="J75"/>
  <c r="J72"/>
  <c r="K9" i="17"/>
  <c r="E146" i="38" s="1"/>
  <c r="E148"/>
  <c r="F10" i="16"/>
  <c r="L145" i="38" s="1"/>
  <c r="E145"/>
  <c r="D155"/>
  <c r="E155"/>
  <c r="E10" i="19"/>
  <c r="D10" i="17"/>
  <c r="K10" s="1"/>
  <c r="D11" i="16"/>
  <c r="F11"/>
  <c r="D87" i="38"/>
  <c r="K55"/>
  <c r="D55"/>
  <c r="B55"/>
  <c r="N155"/>
  <c r="M155"/>
  <c r="L155"/>
  <c r="K155"/>
  <c r="C155"/>
  <c r="B155"/>
  <c r="N154"/>
  <c r="M154"/>
  <c r="K154"/>
  <c r="C154"/>
  <c r="B154"/>
  <c r="N153"/>
  <c r="M153"/>
  <c r="L153"/>
  <c r="K153"/>
  <c r="J153"/>
  <c r="G153"/>
  <c r="F153"/>
  <c r="E153"/>
  <c r="D153"/>
  <c r="C153"/>
  <c r="B153"/>
  <c r="N152"/>
  <c r="M152"/>
  <c r="L152"/>
  <c r="K152"/>
  <c r="G152"/>
  <c r="F152"/>
  <c r="E152"/>
  <c r="D152"/>
  <c r="C152"/>
  <c r="B152"/>
  <c r="N151"/>
  <c r="M151"/>
  <c r="L151"/>
  <c r="K151"/>
  <c r="G151"/>
  <c r="F151"/>
  <c r="E151"/>
  <c r="D151"/>
  <c r="C151"/>
  <c r="B151"/>
  <c r="N150"/>
  <c r="M150"/>
  <c r="L150"/>
  <c r="K150"/>
  <c r="G150"/>
  <c r="F150"/>
  <c r="E150"/>
  <c r="D150"/>
  <c r="C150"/>
  <c r="B150"/>
  <c r="N149"/>
  <c r="M149"/>
  <c r="L149"/>
  <c r="K149"/>
  <c r="G149"/>
  <c r="F149"/>
  <c r="E149"/>
  <c r="D149"/>
  <c r="C149"/>
  <c r="B149"/>
  <c r="N148"/>
  <c r="M148"/>
  <c r="L148"/>
  <c r="K148"/>
  <c r="D148"/>
  <c r="C148"/>
  <c r="B148"/>
  <c r="N147"/>
  <c r="M147"/>
  <c r="L147"/>
  <c r="K147"/>
  <c r="D147"/>
  <c r="C147"/>
  <c r="B147"/>
  <c r="N146"/>
  <c r="M146"/>
  <c r="K146"/>
  <c r="D146"/>
  <c r="C146"/>
  <c r="B146"/>
  <c r="N145"/>
  <c r="M145"/>
  <c r="K145"/>
  <c r="D145"/>
  <c r="C145"/>
  <c r="B145"/>
  <c r="N144"/>
  <c r="M144"/>
  <c r="L144"/>
  <c r="K144"/>
  <c r="J144"/>
  <c r="G144"/>
  <c r="F144"/>
  <c r="E144"/>
  <c r="D144"/>
  <c r="C144"/>
  <c r="B144"/>
  <c r="N143"/>
  <c r="M143"/>
  <c r="L143"/>
  <c r="K143"/>
  <c r="J143"/>
  <c r="G143"/>
  <c r="F143"/>
  <c r="E143"/>
  <c r="D143"/>
  <c r="C143"/>
  <c r="B143"/>
  <c r="N142"/>
  <c r="M142"/>
  <c r="L142"/>
  <c r="K142"/>
  <c r="J142"/>
  <c r="G142"/>
  <c r="F142"/>
  <c r="E142"/>
  <c r="D142"/>
  <c r="C142"/>
  <c r="B142"/>
  <c r="N141"/>
  <c r="M141"/>
  <c r="L141"/>
  <c r="K141"/>
  <c r="J141"/>
  <c r="G141"/>
  <c r="F141"/>
  <c r="E141"/>
  <c r="D141"/>
  <c r="C141"/>
  <c r="B141"/>
  <c r="N140"/>
  <c r="M140"/>
  <c r="L140"/>
  <c r="K140"/>
  <c r="J140"/>
  <c r="G140"/>
  <c r="F140"/>
  <c r="E140"/>
  <c r="D140"/>
  <c r="C140"/>
  <c r="B140"/>
  <c r="N139"/>
  <c r="M139"/>
  <c r="L139"/>
  <c r="K139"/>
  <c r="J139"/>
  <c r="G139"/>
  <c r="F139"/>
  <c r="E139"/>
  <c r="D139"/>
  <c r="C139"/>
  <c r="B139"/>
  <c r="N138"/>
  <c r="M138"/>
  <c r="L138"/>
  <c r="K138"/>
  <c r="J138"/>
  <c r="G138"/>
  <c r="F138"/>
  <c r="E138"/>
  <c r="D138"/>
  <c r="C138"/>
  <c r="B138"/>
  <c r="N137"/>
  <c r="M137"/>
  <c r="L137"/>
  <c r="K137"/>
  <c r="J137"/>
  <c r="G137"/>
  <c r="F137"/>
  <c r="E137"/>
  <c r="D137"/>
  <c r="C137"/>
  <c r="B137"/>
  <c r="N136"/>
  <c r="M136"/>
  <c r="L136"/>
  <c r="K136"/>
  <c r="J136"/>
  <c r="G136"/>
  <c r="F136"/>
  <c r="E136"/>
  <c r="D136"/>
  <c r="C136"/>
  <c r="B136"/>
  <c r="N135"/>
  <c r="M135"/>
  <c r="L135"/>
  <c r="K135"/>
  <c r="J135"/>
  <c r="G135"/>
  <c r="F135"/>
  <c r="E135"/>
  <c r="D135"/>
  <c r="C135"/>
  <c r="B135"/>
  <c r="N134"/>
  <c r="M134"/>
  <c r="L134"/>
  <c r="K134"/>
  <c r="J134"/>
  <c r="G134"/>
  <c r="F134"/>
  <c r="E134"/>
  <c r="D134"/>
  <c r="C134"/>
  <c r="B134"/>
  <c r="N133"/>
  <c r="M133"/>
  <c r="L133"/>
  <c r="K133"/>
  <c r="J133"/>
  <c r="G133"/>
  <c r="F133"/>
  <c r="E133"/>
  <c r="D133"/>
  <c r="C133"/>
  <c r="B133"/>
  <c r="N132"/>
  <c r="M132"/>
  <c r="L132"/>
  <c r="K132"/>
  <c r="J132"/>
  <c r="G132"/>
  <c r="F132"/>
  <c r="E132"/>
  <c r="D132"/>
  <c r="C132"/>
  <c r="B132"/>
  <c r="N131"/>
  <c r="M131"/>
  <c r="L131"/>
  <c r="K131"/>
  <c r="J131"/>
  <c r="G131"/>
  <c r="F131"/>
  <c r="E131"/>
  <c r="D131"/>
  <c r="C131"/>
  <c r="B131"/>
  <c r="N130"/>
  <c r="M130"/>
  <c r="L130"/>
  <c r="K130"/>
  <c r="J130"/>
  <c r="G130"/>
  <c r="F130"/>
  <c r="E130"/>
  <c r="D130"/>
  <c r="C130"/>
  <c r="B130"/>
  <c r="N129"/>
  <c r="M129"/>
  <c r="L129"/>
  <c r="K129"/>
  <c r="J129"/>
  <c r="G129"/>
  <c r="F129"/>
  <c r="E129"/>
  <c r="D129"/>
  <c r="C129"/>
  <c r="B129"/>
  <c r="N128"/>
  <c r="M128"/>
  <c r="L128"/>
  <c r="K128"/>
  <c r="J128"/>
  <c r="G128"/>
  <c r="F128"/>
  <c r="E128"/>
  <c r="D128"/>
  <c r="C128"/>
  <c r="B128"/>
  <c r="N127"/>
  <c r="M127"/>
  <c r="L127"/>
  <c r="K127"/>
  <c r="J127"/>
  <c r="G127"/>
  <c r="F127"/>
  <c r="E127"/>
  <c r="D127"/>
  <c r="C127"/>
  <c r="B127"/>
  <c r="N126"/>
  <c r="M126"/>
  <c r="L126"/>
  <c r="K126"/>
  <c r="J126"/>
  <c r="G126"/>
  <c r="F126"/>
  <c r="E126"/>
  <c r="D126"/>
  <c r="C126"/>
  <c r="B126"/>
  <c r="N125"/>
  <c r="M125"/>
  <c r="L125"/>
  <c r="K125"/>
  <c r="J125"/>
  <c r="G125"/>
  <c r="F125"/>
  <c r="E125"/>
  <c r="D125"/>
  <c r="C125"/>
  <c r="B125"/>
  <c r="N124"/>
  <c r="M124"/>
  <c r="L124"/>
  <c r="K124"/>
  <c r="J124"/>
  <c r="G124"/>
  <c r="F124"/>
  <c r="E124"/>
  <c r="D124"/>
  <c r="C124"/>
  <c r="B124"/>
  <c r="N123"/>
  <c r="M123"/>
  <c r="L123"/>
  <c r="K123"/>
  <c r="J123"/>
  <c r="G123"/>
  <c r="F123"/>
  <c r="E123"/>
  <c r="D123"/>
  <c r="C123"/>
  <c r="B123"/>
  <c r="N122"/>
  <c r="M122"/>
  <c r="L122"/>
  <c r="K122"/>
  <c r="J122"/>
  <c r="G122"/>
  <c r="F122"/>
  <c r="E122"/>
  <c r="D122"/>
  <c r="C122"/>
  <c r="B122"/>
  <c r="N121"/>
  <c r="M121"/>
  <c r="L121"/>
  <c r="K121"/>
  <c r="J121"/>
  <c r="G121"/>
  <c r="F121"/>
  <c r="E121"/>
  <c r="D121"/>
  <c r="C121"/>
  <c r="B121"/>
  <c r="N120"/>
  <c r="M120"/>
  <c r="L120"/>
  <c r="K120"/>
  <c r="J120"/>
  <c r="G120"/>
  <c r="F120"/>
  <c r="E120"/>
  <c r="D120"/>
  <c r="C120"/>
  <c r="B120"/>
  <c r="N119"/>
  <c r="M119"/>
  <c r="L119"/>
  <c r="K119"/>
  <c r="J119"/>
  <c r="G119"/>
  <c r="F119"/>
  <c r="E119"/>
  <c r="D119"/>
  <c r="C119"/>
  <c r="B119"/>
  <c r="N118"/>
  <c r="M118"/>
  <c r="L118"/>
  <c r="K118"/>
  <c r="J118"/>
  <c r="G118"/>
  <c r="F118"/>
  <c r="E118"/>
  <c r="D118"/>
  <c r="C118"/>
  <c r="B118"/>
  <c r="N117"/>
  <c r="M117"/>
  <c r="L117"/>
  <c r="K117"/>
  <c r="J117"/>
  <c r="G117"/>
  <c r="F117"/>
  <c r="E117"/>
  <c r="D117"/>
  <c r="C117"/>
  <c r="B117"/>
  <c r="N116"/>
  <c r="M116"/>
  <c r="L116"/>
  <c r="K116"/>
  <c r="J116"/>
  <c r="G116"/>
  <c r="F116"/>
  <c r="E116"/>
  <c r="D116"/>
  <c r="C116"/>
  <c r="B116"/>
  <c r="N115"/>
  <c r="M115"/>
  <c r="L115"/>
  <c r="K115"/>
  <c r="J115"/>
  <c r="G115"/>
  <c r="F115"/>
  <c r="E115"/>
  <c r="D115"/>
  <c r="C115"/>
  <c r="B115"/>
  <c r="N114"/>
  <c r="M114"/>
  <c r="L114"/>
  <c r="K114"/>
  <c r="J114"/>
  <c r="G114"/>
  <c r="F114"/>
  <c r="E114"/>
  <c r="D114"/>
  <c r="C114"/>
  <c r="B114"/>
  <c r="N113"/>
  <c r="M113"/>
  <c r="L113"/>
  <c r="K113"/>
  <c r="J113"/>
  <c r="G113"/>
  <c r="F113"/>
  <c r="E113"/>
  <c r="D113"/>
  <c r="C113"/>
  <c r="B113"/>
  <c r="N112"/>
  <c r="M112"/>
  <c r="L112"/>
  <c r="K112"/>
  <c r="J112"/>
  <c r="G112"/>
  <c r="F112"/>
  <c r="E112"/>
  <c r="D112"/>
  <c r="C112"/>
  <c r="B112"/>
  <c r="N111"/>
  <c r="M111"/>
  <c r="L111"/>
  <c r="K111"/>
  <c r="J111"/>
  <c r="G111"/>
  <c r="F111"/>
  <c r="E111"/>
  <c r="D111"/>
  <c r="C111"/>
  <c r="B111"/>
  <c r="N110"/>
  <c r="M110"/>
  <c r="L110"/>
  <c r="K110"/>
  <c r="J110"/>
  <c r="G110"/>
  <c r="F110"/>
  <c r="E110"/>
  <c r="D110"/>
  <c r="C110"/>
  <c r="B110"/>
  <c r="N109"/>
  <c r="M109"/>
  <c r="L109"/>
  <c r="K109"/>
  <c r="J109"/>
  <c r="G109"/>
  <c r="F109"/>
  <c r="E109"/>
  <c r="D109"/>
  <c r="C109"/>
  <c r="B109"/>
  <c r="N108"/>
  <c r="M108"/>
  <c r="L108"/>
  <c r="K108"/>
  <c r="J108"/>
  <c r="G108"/>
  <c r="F108"/>
  <c r="E108"/>
  <c r="D108"/>
  <c r="C108"/>
  <c r="B108"/>
  <c r="N107"/>
  <c r="M107"/>
  <c r="L107"/>
  <c r="K107"/>
  <c r="J107"/>
  <c r="G107"/>
  <c r="F107"/>
  <c r="E107"/>
  <c r="D107"/>
  <c r="C107"/>
  <c r="B107"/>
  <c r="N106"/>
  <c r="M106"/>
  <c r="L106"/>
  <c r="K106"/>
  <c r="J106"/>
  <c r="G106"/>
  <c r="F106"/>
  <c r="E106"/>
  <c r="D106"/>
  <c r="C106"/>
  <c r="B106"/>
  <c r="N105"/>
  <c r="M105"/>
  <c r="L105"/>
  <c r="K105"/>
  <c r="J105"/>
  <c r="G105"/>
  <c r="F105"/>
  <c r="E105"/>
  <c r="D105"/>
  <c r="C105"/>
  <c r="B105"/>
  <c r="N104"/>
  <c r="M104"/>
  <c r="L104"/>
  <c r="K104"/>
  <c r="J104"/>
  <c r="G104"/>
  <c r="F104"/>
  <c r="E104"/>
  <c r="D104"/>
  <c r="C104"/>
  <c r="B104"/>
  <c r="N103"/>
  <c r="M103"/>
  <c r="L103"/>
  <c r="K103"/>
  <c r="J103"/>
  <c r="G103"/>
  <c r="F103"/>
  <c r="E103"/>
  <c r="D103"/>
  <c r="C103"/>
  <c r="B103"/>
  <c r="N102"/>
  <c r="M102"/>
  <c r="L102"/>
  <c r="K102"/>
  <c r="J102"/>
  <c r="G102"/>
  <c r="F102"/>
  <c r="E102"/>
  <c r="D102"/>
  <c r="C102"/>
  <c r="B102"/>
  <c r="N101"/>
  <c r="M101"/>
  <c r="L101"/>
  <c r="K101"/>
  <c r="J101"/>
  <c r="G101"/>
  <c r="F101"/>
  <c r="E101"/>
  <c r="D101"/>
  <c r="C101"/>
  <c r="B101"/>
  <c r="N100"/>
  <c r="M100"/>
  <c r="L100"/>
  <c r="K100"/>
  <c r="G100"/>
  <c r="F100"/>
  <c r="E100"/>
  <c r="D100"/>
  <c r="C100"/>
  <c r="B100"/>
  <c r="N99"/>
  <c r="M99"/>
  <c r="L99"/>
  <c r="K99"/>
  <c r="G99"/>
  <c r="F99"/>
  <c r="E99"/>
  <c r="D99"/>
  <c r="C99"/>
  <c r="B99"/>
  <c r="N98"/>
  <c r="M98"/>
  <c r="L98"/>
  <c r="K98"/>
  <c r="G98"/>
  <c r="F98"/>
  <c r="E98"/>
  <c r="D98"/>
  <c r="C98"/>
  <c r="B98"/>
  <c r="N97"/>
  <c r="M97"/>
  <c r="L97"/>
  <c r="K97"/>
  <c r="G97"/>
  <c r="F97"/>
  <c r="E97"/>
  <c r="D97"/>
  <c r="C97"/>
  <c r="B97"/>
  <c r="N96"/>
  <c r="M96"/>
  <c r="L96"/>
  <c r="K96"/>
  <c r="G96"/>
  <c r="F96"/>
  <c r="E96"/>
  <c r="D96"/>
  <c r="C96"/>
  <c r="B96"/>
  <c r="N95"/>
  <c r="M95"/>
  <c r="L95"/>
  <c r="K95"/>
  <c r="G95"/>
  <c r="F95"/>
  <c r="E95"/>
  <c r="D95"/>
  <c r="C95"/>
  <c r="B95"/>
  <c r="N94"/>
  <c r="M94"/>
  <c r="L94"/>
  <c r="K94"/>
  <c r="G94"/>
  <c r="F94"/>
  <c r="E94"/>
  <c r="D94"/>
  <c r="C94"/>
  <c r="B94"/>
  <c r="N93"/>
  <c r="M93"/>
  <c r="L93"/>
  <c r="K93"/>
  <c r="G93"/>
  <c r="F93"/>
  <c r="E93"/>
  <c r="D93"/>
  <c r="N92"/>
  <c r="M92"/>
  <c r="L92"/>
  <c r="K92"/>
  <c r="G92"/>
  <c r="F92"/>
  <c r="E92"/>
  <c r="D92"/>
  <c r="N91"/>
  <c r="M91"/>
  <c r="L91"/>
  <c r="K91"/>
  <c r="G91"/>
  <c r="F91"/>
  <c r="E91"/>
  <c r="D91"/>
  <c r="N90"/>
  <c r="M90"/>
  <c r="L90"/>
  <c r="K90"/>
  <c r="G90"/>
  <c r="F90"/>
  <c r="E90"/>
  <c r="D90"/>
  <c r="N89"/>
  <c r="M89"/>
  <c r="L89"/>
  <c r="K89"/>
  <c r="G89"/>
  <c r="F89"/>
  <c r="E89"/>
  <c r="D89"/>
  <c r="N88"/>
  <c r="M88"/>
  <c r="L88"/>
  <c r="K88"/>
  <c r="G88"/>
  <c r="F88"/>
  <c r="E88"/>
  <c r="D88"/>
  <c r="C93"/>
  <c r="C92"/>
  <c r="C91"/>
  <c r="C90"/>
  <c r="C89"/>
  <c r="C88"/>
  <c r="B93"/>
  <c r="B92"/>
  <c r="B91"/>
  <c r="B90"/>
  <c r="B89"/>
  <c r="B88"/>
  <c r="N87"/>
  <c r="M87"/>
  <c r="L87"/>
  <c r="K87"/>
  <c r="C87"/>
  <c r="B87"/>
  <c r="N86"/>
  <c r="M86"/>
  <c r="L86"/>
  <c r="K86"/>
  <c r="F86"/>
  <c r="E86"/>
  <c r="E31" i="31"/>
  <c r="G31" s="1"/>
  <c r="C86" i="38"/>
  <c r="B86"/>
  <c r="N85"/>
  <c r="M85"/>
  <c r="L85"/>
  <c r="K85"/>
  <c r="F85"/>
  <c r="E85"/>
  <c r="E30" i="31"/>
  <c r="G30" s="1"/>
  <c r="D85" i="38" s="1"/>
  <c r="C85"/>
  <c r="B85"/>
  <c r="N84"/>
  <c r="M84"/>
  <c r="L84"/>
  <c r="K84"/>
  <c r="F84"/>
  <c r="E84"/>
  <c r="G27" i="31"/>
  <c r="D84" i="38" s="1"/>
  <c r="C84"/>
  <c r="B84"/>
  <c r="N83"/>
  <c r="M83"/>
  <c r="L83"/>
  <c r="K83"/>
  <c r="F83"/>
  <c r="E83"/>
  <c r="E26" i="31"/>
  <c r="G26" s="1"/>
  <c r="C83" i="38"/>
  <c r="B83"/>
  <c r="N82"/>
  <c r="M82"/>
  <c r="L82"/>
  <c r="K82"/>
  <c r="F82"/>
  <c r="E82"/>
  <c r="E25" i="31"/>
  <c r="G25" s="1"/>
  <c r="D82" i="38" s="1"/>
  <c r="C82"/>
  <c r="B82"/>
  <c r="N81"/>
  <c r="M81"/>
  <c r="L81"/>
  <c r="K81"/>
  <c r="F81"/>
  <c r="E81"/>
  <c r="G23" i="31"/>
  <c r="D81" i="38" s="1"/>
  <c r="C81"/>
  <c r="B81"/>
  <c r="N80"/>
  <c r="M80"/>
  <c r="L80"/>
  <c r="K80"/>
  <c r="F80"/>
  <c r="E80"/>
  <c r="G22" i="31"/>
  <c r="D80" i="38" s="1"/>
  <c r="C80"/>
  <c r="B80"/>
  <c r="N79"/>
  <c r="M79"/>
  <c r="L79"/>
  <c r="K79"/>
  <c r="F79"/>
  <c r="E79"/>
  <c r="G21" i="31"/>
  <c r="D79" i="38" s="1"/>
  <c r="C79"/>
  <c r="B79"/>
  <c r="N78"/>
  <c r="M78"/>
  <c r="L78"/>
  <c r="K78"/>
  <c r="F78"/>
  <c r="E78"/>
  <c r="G20" i="31"/>
  <c r="D78" i="38" s="1"/>
  <c r="C78"/>
  <c r="B78"/>
  <c r="N77"/>
  <c r="M77"/>
  <c r="L77"/>
  <c r="N76"/>
  <c r="M76"/>
  <c r="L76"/>
  <c r="K77"/>
  <c r="K76"/>
  <c r="F77"/>
  <c r="F76"/>
  <c r="E77"/>
  <c r="E76"/>
  <c r="D77"/>
  <c r="C77"/>
  <c r="C76"/>
  <c r="B77"/>
  <c r="B76"/>
  <c r="N75"/>
  <c r="M75"/>
  <c r="L75"/>
  <c r="K75"/>
  <c r="N74"/>
  <c r="M74"/>
  <c r="L74"/>
  <c r="K74"/>
  <c r="N73"/>
  <c r="M73"/>
  <c r="L73"/>
  <c r="K73"/>
  <c r="N72"/>
  <c r="M72"/>
  <c r="L72"/>
  <c r="K72"/>
  <c r="F75"/>
  <c r="F74"/>
  <c r="F73"/>
  <c r="F72"/>
  <c r="E75"/>
  <c r="E74"/>
  <c r="E73"/>
  <c r="E72"/>
  <c r="C75"/>
  <c r="C74"/>
  <c r="C73"/>
  <c r="C72"/>
  <c r="B75"/>
  <c r="B74"/>
  <c r="B73"/>
  <c r="B72"/>
  <c r="N71"/>
  <c r="M71"/>
  <c r="L71"/>
  <c r="N70"/>
  <c r="M70"/>
  <c r="L70"/>
  <c r="K71"/>
  <c r="K70"/>
  <c r="F71"/>
  <c r="F70"/>
  <c r="E71"/>
  <c r="D71"/>
  <c r="E70"/>
  <c r="D70"/>
  <c r="C71"/>
  <c r="C70"/>
  <c r="B71"/>
  <c r="B70"/>
  <c r="N69"/>
  <c r="M69"/>
  <c r="L69"/>
  <c r="K69"/>
  <c r="N68"/>
  <c r="M68"/>
  <c r="L68"/>
  <c r="K68"/>
  <c r="N67"/>
  <c r="M67"/>
  <c r="L67"/>
  <c r="K67"/>
  <c r="N66"/>
  <c r="M66"/>
  <c r="L66"/>
  <c r="K66"/>
  <c r="N65"/>
  <c r="M65"/>
  <c r="L65"/>
  <c r="K65"/>
  <c r="N64"/>
  <c r="M64"/>
  <c r="L64"/>
  <c r="K64"/>
  <c r="N63"/>
  <c r="M63"/>
  <c r="L63"/>
  <c r="K63"/>
  <c r="N62"/>
  <c r="M62"/>
  <c r="L62"/>
  <c r="K62"/>
  <c r="N61"/>
  <c r="M61"/>
  <c r="L61"/>
  <c r="K61"/>
  <c r="N60"/>
  <c r="M60"/>
  <c r="L60"/>
  <c r="K60"/>
  <c r="N59"/>
  <c r="M59"/>
  <c r="L59"/>
  <c r="K59"/>
  <c r="N58"/>
  <c r="M58"/>
  <c r="L58"/>
  <c r="K58"/>
  <c r="J69"/>
  <c r="J68"/>
  <c r="J67"/>
  <c r="J66"/>
  <c r="J65"/>
  <c r="J64"/>
  <c r="J63"/>
  <c r="J62"/>
  <c r="J61"/>
  <c r="J60"/>
  <c r="J59"/>
  <c r="J58"/>
  <c r="F69"/>
  <c r="F68"/>
  <c r="F67"/>
  <c r="F66"/>
  <c r="F65"/>
  <c r="F64"/>
  <c r="F63"/>
  <c r="F62"/>
  <c r="F61"/>
  <c r="F60"/>
  <c r="F59"/>
  <c r="F58"/>
  <c r="E69"/>
  <c r="E68"/>
  <c r="E67"/>
  <c r="E66"/>
  <c r="E65"/>
  <c r="E64"/>
  <c r="E63"/>
  <c r="E62"/>
  <c r="E61"/>
  <c r="E60"/>
  <c r="E59"/>
  <c r="E58"/>
  <c r="D69"/>
  <c r="D68"/>
  <c r="D67"/>
  <c r="D66"/>
  <c r="D65"/>
  <c r="D64"/>
  <c r="D63"/>
  <c r="D62"/>
  <c r="D61"/>
  <c r="D60"/>
  <c r="D59"/>
  <c r="D58"/>
  <c r="C69"/>
  <c r="C68"/>
  <c r="C67"/>
  <c r="C66"/>
  <c r="C65"/>
  <c r="C64"/>
  <c r="C63"/>
  <c r="C62"/>
  <c r="C61"/>
  <c r="C60"/>
  <c r="C59"/>
  <c r="C58"/>
  <c r="B69"/>
  <c r="B68"/>
  <c r="B67"/>
  <c r="B66"/>
  <c r="B65"/>
  <c r="B64"/>
  <c r="B63"/>
  <c r="B62"/>
  <c r="B61"/>
  <c r="B60"/>
  <c r="B59"/>
  <c r="B58"/>
  <c r="N57"/>
  <c r="M57"/>
  <c r="L57"/>
  <c r="K57"/>
  <c r="J57"/>
  <c r="G57"/>
  <c r="F57"/>
  <c r="E57"/>
  <c r="D57"/>
  <c r="C57"/>
  <c r="B57"/>
  <c r="N56"/>
  <c r="M56"/>
  <c r="L56"/>
  <c r="K56"/>
  <c r="J56"/>
  <c r="G56"/>
  <c r="F56"/>
  <c r="E56"/>
  <c r="D56"/>
  <c r="C56"/>
  <c r="B56"/>
  <c r="N54"/>
  <c r="M54"/>
  <c r="L54"/>
  <c r="K54"/>
  <c r="N53"/>
  <c r="M53"/>
  <c r="L53"/>
  <c r="K53"/>
  <c r="N52"/>
  <c r="M52"/>
  <c r="L52"/>
  <c r="K52"/>
  <c r="N51"/>
  <c r="M51"/>
  <c r="L51"/>
  <c r="K51"/>
  <c r="N50"/>
  <c r="M50"/>
  <c r="L50"/>
  <c r="K50"/>
  <c r="N49"/>
  <c r="M49"/>
  <c r="L49"/>
  <c r="K49"/>
  <c r="N48"/>
  <c r="M48"/>
  <c r="L48"/>
  <c r="K48"/>
  <c r="N47"/>
  <c r="M47"/>
  <c r="L47"/>
  <c r="K47"/>
  <c r="N46"/>
  <c r="M46"/>
  <c r="L46"/>
  <c r="K46"/>
  <c r="N45"/>
  <c r="M45"/>
  <c r="L45"/>
  <c r="K45"/>
  <c r="N44"/>
  <c r="M44"/>
  <c r="L44"/>
  <c r="K44"/>
  <c r="N43"/>
  <c r="M43"/>
  <c r="L43"/>
  <c r="K43"/>
  <c r="N42"/>
  <c r="M42"/>
  <c r="L42"/>
  <c r="K42"/>
  <c r="N41"/>
  <c r="M41"/>
  <c r="L41"/>
  <c r="K41"/>
  <c r="N40"/>
  <c r="M40"/>
  <c r="L40"/>
  <c r="K40"/>
  <c r="J54"/>
  <c r="J53"/>
  <c r="J52"/>
  <c r="J51"/>
  <c r="J50"/>
  <c r="J49"/>
  <c r="J48"/>
  <c r="J47"/>
  <c r="J46"/>
  <c r="J45"/>
  <c r="J44"/>
  <c r="J43"/>
  <c r="J42"/>
  <c r="J41"/>
  <c r="J40"/>
  <c r="G54"/>
  <c r="G53"/>
  <c r="G52"/>
  <c r="G51"/>
  <c r="G50"/>
  <c r="G49"/>
  <c r="G48"/>
  <c r="G47"/>
  <c r="G46"/>
  <c r="G45"/>
  <c r="G44"/>
  <c r="G43"/>
  <c r="G42"/>
  <c r="G41"/>
  <c r="G40"/>
  <c r="F54"/>
  <c r="F53"/>
  <c r="F52"/>
  <c r="F51"/>
  <c r="F50"/>
  <c r="F49"/>
  <c r="F48"/>
  <c r="F47"/>
  <c r="F46"/>
  <c r="F45"/>
  <c r="F44"/>
  <c r="F43"/>
  <c r="F42"/>
  <c r="F41"/>
  <c r="F40"/>
  <c r="E54"/>
  <c r="E53"/>
  <c r="E52"/>
  <c r="E51"/>
  <c r="E50"/>
  <c r="E49"/>
  <c r="E48"/>
  <c r="E47"/>
  <c r="E46"/>
  <c r="E45"/>
  <c r="E44"/>
  <c r="E43"/>
  <c r="E42"/>
  <c r="E41"/>
  <c r="E40"/>
  <c r="D54"/>
  <c r="D53"/>
  <c r="D52"/>
  <c r="D51"/>
  <c r="D50"/>
  <c r="D49"/>
  <c r="D48"/>
  <c r="D47"/>
  <c r="D46"/>
  <c r="D45"/>
  <c r="D44"/>
  <c r="D43"/>
  <c r="D42"/>
  <c r="D41"/>
  <c r="D40"/>
  <c r="C54"/>
  <c r="C53"/>
  <c r="C52"/>
  <c r="C51"/>
  <c r="C50"/>
  <c r="C49"/>
  <c r="C48"/>
  <c r="C47"/>
  <c r="C46"/>
  <c r="C45"/>
  <c r="C44"/>
  <c r="C43"/>
  <c r="C42"/>
  <c r="C41"/>
  <c r="C40"/>
  <c r="B54"/>
  <c r="B53"/>
  <c r="B52"/>
  <c r="B51"/>
  <c r="B50"/>
  <c r="B49"/>
  <c r="B48"/>
  <c r="B47"/>
  <c r="B46"/>
  <c r="B45"/>
  <c r="B44"/>
  <c r="B43"/>
  <c r="B42"/>
  <c r="B41"/>
  <c r="B40"/>
  <c r="G39"/>
  <c r="G38"/>
  <c r="G37"/>
  <c r="G36"/>
  <c r="G35"/>
  <c r="G34"/>
  <c r="G33"/>
  <c r="G32"/>
  <c r="G31"/>
  <c r="G30"/>
  <c r="F39"/>
  <c r="F38"/>
  <c r="F37"/>
  <c r="F36"/>
  <c r="F35"/>
  <c r="F34"/>
  <c r="F33"/>
  <c r="F32"/>
  <c r="F31"/>
  <c r="F30"/>
  <c r="E39"/>
  <c r="E38"/>
  <c r="E37"/>
  <c r="E36"/>
  <c r="E35"/>
  <c r="E34"/>
  <c r="E33"/>
  <c r="E32"/>
  <c r="E31"/>
  <c r="E30"/>
  <c r="N39"/>
  <c r="M39"/>
  <c r="L39"/>
  <c r="K39"/>
  <c r="J39"/>
  <c r="D39"/>
  <c r="C39"/>
  <c r="N38"/>
  <c r="M38"/>
  <c r="L38"/>
  <c r="K38"/>
  <c r="J38"/>
  <c r="D38"/>
  <c r="C38"/>
  <c r="N37"/>
  <c r="M37"/>
  <c r="L37"/>
  <c r="K37"/>
  <c r="J37"/>
  <c r="D37"/>
  <c r="C37"/>
  <c r="N36"/>
  <c r="M36"/>
  <c r="L36"/>
  <c r="K36"/>
  <c r="J36"/>
  <c r="D36"/>
  <c r="C36"/>
  <c r="N35"/>
  <c r="M35"/>
  <c r="L35"/>
  <c r="K35"/>
  <c r="J35"/>
  <c r="D35"/>
  <c r="C35"/>
  <c r="N34"/>
  <c r="M34"/>
  <c r="L34"/>
  <c r="K34"/>
  <c r="J34"/>
  <c r="D34"/>
  <c r="C34"/>
  <c r="N33"/>
  <c r="M33"/>
  <c r="L33"/>
  <c r="K33"/>
  <c r="J33"/>
  <c r="D33"/>
  <c r="C33"/>
  <c r="N32"/>
  <c r="M32"/>
  <c r="L32"/>
  <c r="K32"/>
  <c r="J32"/>
  <c r="D32"/>
  <c r="C32"/>
  <c r="N31"/>
  <c r="M31"/>
  <c r="L31"/>
  <c r="K31"/>
  <c r="J31"/>
  <c r="D31"/>
  <c r="C31"/>
  <c r="N30"/>
  <c r="M30"/>
  <c r="L30"/>
  <c r="K30"/>
  <c r="J30"/>
  <c r="D30"/>
  <c r="C30"/>
  <c r="B39"/>
  <c r="B38"/>
  <c r="B37"/>
  <c r="B36"/>
  <c r="B35"/>
  <c r="B34"/>
  <c r="B33"/>
  <c r="B32"/>
  <c r="B31"/>
  <c r="B30"/>
  <c r="N29"/>
  <c r="M29"/>
  <c r="L29"/>
  <c r="N28"/>
  <c r="M28"/>
  <c r="L28"/>
  <c r="N27"/>
  <c r="M27"/>
  <c r="L27"/>
  <c r="N26"/>
  <c r="M26"/>
  <c r="L26"/>
  <c r="K29"/>
  <c r="K28"/>
  <c r="K27"/>
  <c r="K26"/>
  <c r="J29"/>
  <c r="J28"/>
  <c r="J27"/>
  <c r="J26"/>
  <c r="G29"/>
  <c r="G28"/>
  <c r="G27"/>
  <c r="G26"/>
  <c r="F29"/>
  <c r="F28"/>
  <c r="F27"/>
  <c r="F26"/>
  <c r="E29"/>
  <c r="E27"/>
  <c r="E26"/>
  <c r="D29"/>
  <c r="D27"/>
  <c r="D26"/>
  <c r="C29"/>
  <c r="C28"/>
  <c r="C27"/>
  <c r="C26"/>
  <c r="B29"/>
  <c r="B28"/>
  <c r="B27"/>
  <c r="B26"/>
  <c r="N25"/>
  <c r="N24"/>
  <c r="M25"/>
  <c r="M24"/>
  <c r="L25"/>
  <c r="L24"/>
  <c r="K25"/>
  <c r="K24"/>
  <c r="J25"/>
  <c r="J24"/>
  <c r="G25"/>
  <c r="G24"/>
  <c r="F25"/>
  <c r="F24"/>
  <c r="E25"/>
  <c r="E24"/>
  <c r="D25"/>
  <c r="D24"/>
  <c r="C25"/>
  <c r="C24"/>
  <c r="B25"/>
  <c r="B24"/>
  <c r="N22"/>
  <c r="N23"/>
  <c r="M23"/>
  <c r="M22"/>
  <c r="L23"/>
  <c r="L22"/>
  <c r="K23"/>
  <c r="K22"/>
  <c r="J23"/>
  <c r="J22"/>
  <c r="G23"/>
  <c r="G22"/>
  <c r="F23"/>
  <c r="F22"/>
  <c r="E23"/>
  <c r="E22"/>
  <c r="D23"/>
  <c r="D22"/>
  <c r="C23"/>
  <c r="C22"/>
  <c r="B23"/>
  <c r="B22"/>
  <c r="N21"/>
  <c r="M21"/>
  <c r="L21"/>
  <c r="K21"/>
  <c r="J21"/>
  <c r="G21"/>
  <c r="F21"/>
  <c r="E21"/>
  <c r="D21"/>
  <c r="C21"/>
  <c r="B21"/>
  <c r="N20"/>
  <c r="N19"/>
  <c r="N18"/>
  <c r="M20"/>
  <c r="M19"/>
  <c r="M18"/>
  <c r="L20"/>
  <c r="L19"/>
  <c r="L18"/>
  <c r="K20"/>
  <c r="K19"/>
  <c r="K18"/>
  <c r="J20"/>
  <c r="J19"/>
  <c r="J18"/>
  <c r="G20"/>
  <c r="G19"/>
  <c r="G18"/>
  <c r="F20"/>
  <c r="F19"/>
  <c r="F18"/>
  <c r="E20"/>
  <c r="E19"/>
  <c r="E18"/>
  <c r="D20"/>
  <c r="D19"/>
  <c r="D18"/>
  <c r="C20"/>
  <c r="C19"/>
  <c r="C18"/>
  <c r="B20"/>
  <c r="B19"/>
  <c r="B18"/>
  <c r="J17"/>
  <c r="G17"/>
  <c r="G10"/>
  <c r="G16"/>
  <c r="G15"/>
  <c r="G14"/>
  <c r="G13"/>
  <c r="G12"/>
  <c r="G11"/>
  <c r="F17"/>
  <c r="E17"/>
  <c r="N17"/>
  <c r="M17"/>
  <c r="L17"/>
  <c r="K17"/>
  <c r="D17"/>
  <c r="C17"/>
  <c r="B17"/>
  <c r="N16"/>
  <c r="N15"/>
  <c r="N14"/>
  <c r="N13"/>
  <c r="N12"/>
  <c r="N11"/>
  <c r="N10"/>
  <c r="M16"/>
  <c r="M15"/>
  <c r="M14"/>
  <c r="M13"/>
  <c r="M12"/>
  <c r="M11"/>
  <c r="M10"/>
  <c r="L16"/>
  <c r="L15"/>
  <c r="L14"/>
  <c r="L13"/>
  <c r="L12"/>
  <c r="L11"/>
  <c r="L10"/>
  <c r="K16"/>
  <c r="K15"/>
  <c r="K14"/>
  <c r="K13"/>
  <c r="K12"/>
  <c r="K11"/>
  <c r="K10"/>
  <c r="F10"/>
  <c r="F16"/>
  <c r="F15"/>
  <c r="F14"/>
  <c r="F13"/>
  <c r="F12"/>
  <c r="F11"/>
  <c r="E13"/>
  <c r="D16"/>
  <c r="D15"/>
  <c r="D14"/>
  <c r="D13"/>
  <c r="D12"/>
  <c r="D11"/>
  <c r="D10"/>
  <c r="C16"/>
  <c r="C15"/>
  <c r="C14"/>
  <c r="C13"/>
  <c r="C12"/>
  <c r="C11"/>
  <c r="C10"/>
  <c r="B10"/>
  <c r="B16"/>
  <c r="B15"/>
  <c r="B14"/>
  <c r="B13"/>
  <c r="B12"/>
  <c r="B11"/>
  <c r="N9"/>
  <c r="N8"/>
  <c r="N7"/>
  <c r="N6"/>
  <c r="N5"/>
  <c r="N4"/>
  <c r="M9"/>
  <c r="M8"/>
  <c r="M7"/>
  <c r="M6"/>
  <c r="M5"/>
  <c r="M4"/>
  <c r="L9"/>
  <c r="L8"/>
  <c r="L7"/>
  <c r="L6"/>
  <c r="L5"/>
  <c r="L4"/>
  <c r="K9"/>
  <c r="K8"/>
  <c r="K7"/>
  <c r="K6"/>
  <c r="K5"/>
  <c r="K4"/>
  <c r="J9"/>
  <c r="J8"/>
  <c r="J7"/>
  <c r="J6"/>
  <c r="J5"/>
  <c r="J4"/>
  <c r="I9"/>
  <c r="I8"/>
  <c r="I7"/>
  <c r="I6"/>
  <c r="I5"/>
  <c r="I4"/>
  <c r="H9"/>
  <c r="H8"/>
  <c r="H7"/>
  <c r="H6"/>
  <c r="H5"/>
  <c r="H4"/>
  <c r="G9"/>
  <c r="G8"/>
  <c r="G7"/>
  <c r="G6"/>
  <c r="G5"/>
  <c r="G4"/>
  <c r="F9"/>
  <c r="F8"/>
  <c r="F7"/>
  <c r="F6"/>
  <c r="F5"/>
  <c r="F4"/>
  <c r="E9"/>
  <c r="E8"/>
  <c r="E7"/>
  <c r="E6"/>
  <c r="E5"/>
  <c r="E4"/>
  <c r="D9"/>
  <c r="D8"/>
  <c r="D7"/>
  <c r="D6"/>
  <c r="D5"/>
  <c r="D4"/>
  <c r="C9"/>
  <c r="C8"/>
  <c r="C7"/>
  <c r="C6"/>
  <c r="C5"/>
  <c r="C4"/>
  <c r="B9"/>
  <c r="B8"/>
  <c r="B7"/>
  <c r="B6"/>
  <c r="B5"/>
  <c r="B4"/>
  <c r="I56" i="36"/>
  <c r="E18" i="27"/>
  <c r="F22" i="29"/>
  <c r="F11" i="34"/>
  <c r="F21" i="28"/>
  <c r="H5" i="37"/>
  <c r="H6"/>
  <c r="H7"/>
  <c r="H8"/>
  <c r="H16" s="1"/>
  <c r="H9"/>
  <c r="H10"/>
  <c r="H11"/>
  <c r="H12"/>
  <c r="H13"/>
  <c r="H14"/>
  <c r="H15"/>
  <c r="G16"/>
  <c r="F16"/>
  <c r="E16"/>
  <c r="D16"/>
  <c r="C16"/>
  <c r="B16"/>
  <c r="F11" i="15"/>
  <c r="F10"/>
  <c r="F9" i="12"/>
  <c r="G56" i="36"/>
  <c r="E56"/>
  <c r="G37"/>
  <c r="E37"/>
  <c r="G33"/>
  <c r="E33"/>
  <c r="G29"/>
  <c r="E29"/>
  <c r="G26"/>
  <c r="E26"/>
  <c r="G21"/>
  <c r="E21"/>
  <c r="G18"/>
  <c r="E18"/>
  <c r="E9" i="14"/>
  <c r="F9"/>
  <c r="E16" i="24"/>
  <c r="E25"/>
  <c r="E35"/>
  <c r="E42"/>
  <c r="E49"/>
  <c r="E57"/>
  <c r="E63"/>
  <c r="E71"/>
  <c r="E82"/>
  <c r="E89"/>
  <c r="E94"/>
  <c r="E99"/>
  <c r="E14" i="21"/>
  <c r="D14" i="31"/>
  <c r="D18"/>
  <c r="D24"/>
  <c r="D28"/>
  <c r="D32"/>
  <c r="F14"/>
  <c r="F18"/>
  <c r="F24"/>
  <c r="F28"/>
  <c r="F32"/>
  <c r="E18"/>
  <c r="E24"/>
  <c r="E14"/>
  <c r="D99" i="24"/>
  <c r="D94"/>
  <c r="D82"/>
  <c r="D63"/>
  <c r="D57"/>
  <c r="D49"/>
  <c r="D42"/>
  <c r="D35"/>
  <c r="D25"/>
  <c r="D16"/>
  <c r="D71"/>
  <c r="D89"/>
  <c r="F11" i="30"/>
  <c r="F12"/>
  <c r="G11"/>
  <c r="G12"/>
  <c r="H13"/>
  <c r="C13"/>
  <c r="A13"/>
  <c r="E22" i="29"/>
  <c r="E21" i="28"/>
  <c r="E23"/>
  <c r="A99" i="24"/>
  <c r="D14" i="21"/>
  <c r="D10" i="19"/>
  <c r="D10" i="18"/>
  <c r="C429" i="17"/>
  <c r="I10"/>
  <c r="G9"/>
  <c r="F9"/>
  <c r="F10" s="1"/>
  <c r="E10"/>
  <c r="C11" i="15"/>
  <c r="A11"/>
  <c r="E9" i="12"/>
  <c r="E28" i="31" l="1"/>
  <c r="F13" i="30"/>
  <c r="G44" i="36"/>
  <c r="G57" s="1"/>
  <c r="D154" i="38"/>
  <c r="H9" i="17"/>
  <c r="H10" s="1"/>
  <c r="D100" i="24"/>
  <c r="E100"/>
  <c r="F33" i="31"/>
  <c r="H33"/>
  <c r="G14"/>
  <c r="E32"/>
  <c r="G24"/>
  <c r="G18"/>
  <c r="D33"/>
  <c r="G13" i="30"/>
  <c r="E57" i="36"/>
  <c r="D28" i="38"/>
  <c r="D83"/>
  <c r="G28" i="31"/>
  <c r="D86" i="38"/>
  <c r="G32" i="31"/>
  <c r="G10" i="17"/>
  <c r="L146" i="38"/>
  <c r="E33" i="31" l="1"/>
  <c r="E154" i="38"/>
  <c r="E156" s="1"/>
  <c r="L154"/>
  <c r="E11" i="33"/>
  <c r="D156" i="38"/>
  <c r="G33" i="31"/>
</calcChain>
</file>

<file path=xl/comments1.xml><?xml version="1.0" encoding="utf-8"?>
<comments xmlns="http://schemas.openxmlformats.org/spreadsheetml/2006/main">
  <authors>
    <author>GVillanueva</author>
  </authors>
  <commentList>
    <comment ref="A8" authorId="0">
      <text>
        <r>
          <rPr>
            <b/>
            <sz val="9"/>
            <color indexed="81"/>
            <rFont val="Tahoma"/>
            <family val="2"/>
          </rPr>
          <t>GVillanueva:</t>
        </r>
        <r>
          <rPr>
            <sz val="9"/>
            <color indexed="81"/>
            <rFont val="Tahoma"/>
            <family val="2"/>
          </rPr>
          <t xml:space="preserve">
</t>
        </r>
      </text>
    </comment>
    <comment ref="D8" authorId="0">
      <text>
        <r>
          <rPr>
            <b/>
            <sz val="9"/>
            <color indexed="81"/>
            <rFont val="Tahoma"/>
            <family val="2"/>
          </rPr>
          <t>GVillanueva:</t>
        </r>
        <r>
          <rPr>
            <sz val="9"/>
            <color indexed="81"/>
            <rFont val="Tahoma"/>
            <family val="2"/>
          </rPr>
          <t xml:space="preserve">
</t>
        </r>
      </text>
    </comment>
  </commentList>
</comments>
</file>

<file path=xl/sharedStrings.xml><?xml version="1.0" encoding="utf-8"?>
<sst xmlns="http://schemas.openxmlformats.org/spreadsheetml/2006/main" count="942" uniqueCount="569">
  <si>
    <t>OBRA</t>
  </si>
  <si>
    <t>COMPROMISOS</t>
  </si>
  <si>
    <t>COLONIA</t>
  </si>
  <si>
    <t>IMPORTE AUTORIZADO</t>
  </si>
  <si>
    <t>LÁZARO CÁRDENAS 3RA SECCIÓN.</t>
  </si>
  <si>
    <t>IMPORTE TOTAL</t>
  </si>
  <si>
    <t>No. DE COMP.</t>
  </si>
  <si>
    <t xml:space="preserve"> EX EJIDO DE TEPEOLULCO</t>
  </si>
  <si>
    <t>AYUNTAMIENTO CONSTITUCIONAL DE TLALNEPANTLA DE BAZ</t>
  </si>
  <si>
    <t>DIRECCIÓN GENERAL DE OBRAS PUBLICAS</t>
  </si>
  <si>
    <t xml:space="preserve">LÁZARO CÁRDENAS 3ra SECCIÓN </t>
  </si>
  <si>
    <t>SUBTOTAL</t>
  </si>
  <si>
    <t>EX EJIDO DE TEPEOLULCO</t>
  </si>
  <si>
    <t>ANEXO 1</t>
  </si>
  <si>
    <t>SECTOR 3</t>
  </si>
  <si>
    <t>SECTOR 4</t>
  </si>
  <si>
    <t>SECTOR 5</t>
  </si>
  <si>
    <t>SECTOR 6</t>
  </si>
  <si>
    <t>SECTOR 7</t>
  </si>
  <si>
    <t>SECTOR 8</t>
  </si>
  <si>
    <t>SECTOR 9</t>
  </si>
  <si>
    <t>SECTOR 10</t>
  </si>
  <si>
    <t>REPAVIMENTACIÓN DE LA AV. LA PRESA TRAMO EXCURSIONISTAS DE TONATIUH A ASOCIACIÓN DE EXCURSIONISMO D.F.</t>
  </si>
  <si>
    <t>LÁZARO CÁRDENAS 2DA SECCIÓN</t>
  </si>
  <si>
    <t>No.</t>
  </si>
  <si>
    <t>NOMBRE DE LA OBRA</t>
  </si>
  <si>
    <t>UBICACIÓN</t>
  </si>
  <si>
    <t>ANEXO</t>
  </si>
  <si>
    <t>FOPAEDAPIE</t>
  </si>
  <si>
    <t>FONDO DE CULTURA</t>
  </si>
  <si>
    <t>FONDO DE INFRAESTRUCTURA DEPORTIVA</t>
  </si>
  <si>
    <t>RECURSOS MUNICIPALES</t>
  </si>
  <si>
    <t>SUMA</t>
  </si>
  <si>
    <t>ANEXO 7</t>
  </si>
  <si>
    <t>ANEXO 4</t>
  </si>
  <si>
    <t>ANEXO 6</t>
  </si>
  <si>
    <t>COMP.</t>
  </si>
  <si>
    <t>NO</t>
  </si>
  <si>
    <t>No. OBRA</t>
  </si>
  <si>
    <t>DESCRIPCION</t>
  </si>
  <si>
    <t>OBSERVACION</t>
  </si>
  <si>
    <t>CP054.2</t>
  </si>
  <si>
    <t>FEFOM</t>
  </si>
  <si>
    <t>CP054.3</t>
  </si>
  <si>
    <t>CP054.4</t>
  </si>
  <si>
    <t>TOTAL</t>
  </si>
  <si>
    <t>ANEXO 5</t>
  </si>
  <si>
    <t>#</t>
  </si>
  <si>
    <t>CONSTRUCCION DEL EDIFICIO DE LA COMISARIA GENERAL DE SEGURIDAD CIUDADANA</t>
  </si>
  <si>
    <t>TLALNEPANTLA DE BAZ, CENTRO</t>
  </si>
  <si>
    <t>VARIAS</t>
  </si>
  <si>
    <t>PINL, S.A.DE C.V. EN PARTICIPACIÓN CON LA EMPRESA PROYECTOS Y DESARROLLO DE INFRAESTRUCTURA, S.A.DE  C.V.</t>
  </si>
  <si>
    <t>LA ROMANA</t>
  </si>
  <si>
    <t>CONSTRUCCIÓN DE UN PASO A DESNIVEL EN EL CRUCE VIAL DE LA AVENIDA TOLTECAS Y AVENIDA HIDALGO.</t>
  </si>
  <si>
    <t>EMPRESA</t>
  </si>
  <si>
    <t xml:space="preserve">OBSERVACION </t>
  </si>
  <si>
    <t>IMPORTE PROGRAMADO POR EJERCICIO</t>
  </si>
  <si>
    <t>ANEXO 18</t>
  </si>
  <si>
    <t>ANEXO 8</t>
  </si>
  <si>
    <t>IMPORTE TOTAL AUTORIZADO</t>
  </si>
  <si>
    <t>ANEXO 9</t>
  </si>
  <si>
    <t>IMAGEN URBANA DE LA AV. SOR JUANA INES DE LA CRUZ</t>
  </si>
  <si>
    <t xml:space="preserve">                                                                     SUMA        </t>
  </si>
  <si>
    <t>ANEXO 10</t>
  </si>
  <si>
    <t>MODERNIZACIÓN PASEO SOR JUANA Y CALLE VALLARTA ( 1RA ETAPA)</t>
  </si>
  <si>
    <t xml:space="preserve">CENTRO </t>
  </si>
  <si>
    <t>CONSTRUCCIÓN DE MURO DE CONTENCIÓN</t>
  </si>
  <si>
    <t>COL. ROBLES PATERA</t>
  </si>
  <si>
    <t>PAVIMENTACIÓN CON CONCRETO HIDRÁULICO</t>
  </si>
  <si>
    <t>REMODELACIÓN DEL JARDÍN DE LA DIANA</t>
  </si>
  <si>
    <t xml:space="preserve">PAVIMENTACIÓN CON CONCRETO ASFÁLTICO </t>
  </si>
  <si>
    <t>CONSTRUCCIÓN DE CASA DE USOS MÚLTIPLES</t>
  </si>
  <si>
    <t>PAVIMENTACIÓN CON CONCRETO ASFÁLTICO</t>
  </si>
  <si>
    <t xml:space="preserve">PUENTE PEATONAL </t>
  </si>
  <si>
    <t>PUEBLO DE XOCOYAHUALCO</t>
  </si>
  <si>
    <t xml:space="preserve">CONSTRUCCIÓN DE CENTRO CULTURAL Y RECREATIVO (GIMNASIO, SALÓN DE USOS MÚLTIPLES, ESTACIONAMIENTO.) </t>
  </si>
  <si>
    <t>CENTRO DE CONVIVENCIA SOCIAL</t>
  </si>
  <si>
    <t xml:space="preserve">ALAMEDA RECREATIVA </t>
  </si>
  <si>
    <t>PROGRAMA DE PRESUPUESTOS PARTICIPATIVOS</t>
  </si>
  <si>
    <t>SECTOR 1</t>
  </si>
  <si>
    <t>SECTOR 2</t>
  </si>
  <si>
    <t>SUBTOTAL SECTOR 1</t>
  </si>
  <si>
    <t>SUBTOTAL SECTOR 2</t>
  </si>
  <si>
    <t>SUBTOTAL SECTOR 3</t>
  </si>
  <si>
    <t>SUBTOTAL SECTOR 4</t>
  </si>
  <si>
    <t>SUBTOTAL SECTOR 5</t>
  </si>
  <si>
    <t>SUBTOTAL SECTOR 6</t>
  </si>
  <si>
    <t>SUBTOTAL SECTOR 7</t>
  </si>
  <si>
    <t>SUBTOTAL SECTOR 8</t>
  </si>
  <si>
    <t>SUBTOTAL SECTOR 9</t>
  </si>
  <si>
    <t>SUBTOTAL SECTOR 10</t>
  </si>
  <si>
    <t>SUBTOTAL SECTOR 12</t>
  </si>
  <si>
    <t>SUBTOTAL SECTOR 13</t>
  </si>
  <si>
    <t xml:space="preserve">IMPORTE TOTAL </t>
  </si>
  <si>
    <t>POLIFORUM DIGITAL (1RA ETAPA)</t>
  </si>
  <si>
    <t>TLALNEPANTLA DE BAZ</t>
  </si>
  <si>
    <t>FRACC. SAN RAFAEL</t>
  </si>
  <si>
    <t>REHABILITACIÓN DEL DEPORTIVO SANTA CECILIA.</t>
  </si>
  <si>
    <t>CONSTRUCCION DEL PUENTE VEHICULAR MARIO COLIN IV, UBICADO EN EL CRUCE DE MARIO COLIN CON PERIFERICO Y AV. DE LOS MAESTROS (PRIMERA ETAPA PAGO DE AFECTACIONES).</t>
  </si>
  <si>
    <t>TENAYO CENTRO</t>
  </si>
  <si>
    <t>SAN JOSE IXHUATEPEC</t>
  </si>
  <si>
    <t>P.I.M.</t>
  </si>
  <si>
    <t>PROYECTOS TECNICOS Y SUPERVISION</t>
  </si>
  <si>
    <t>IMPORTE COMPROMETIDO</t>
  </si>
  <si>
    <t>NUM DE CONTRATO</t>
  </si>
  <si>
    <t>CENTRO INDUSTRIAL, TLALNEPANTLA DE BAZ</t>
  </si>
  <si>
    <t>UNIDAD HABITACIONAL EL ROSARIO SECTOR III-B</t>
  </si>
  <si>
    <t>PROYECTO EJECUTIVO PARA LA CONSTRUCCION DE LA SEGUNDA  ETAPA DEL PUENTE VEHICULAR MARIO COLIN IV, UBICADO EN EL CRUCE DE MARIO COLIN CON PERIFERICO Y AV. DE LOS MAESTROS.</t>
  </si>
  <si>
    <t>ELABORACIÓN DE ANALISIS COSTO BENEFICIO  SIMPLIFICADO PROYECTO EJECUTIVO PARA LA CONSTRUCCIÓN DEL PUENTE VEHICULAR (PIV) GUSTAVO BAZ, UBICADO EN LA  AV. GUSTAVO BAZ Y MARIANO ESCOBEDO, DEL MUNICIPIO DE TLALNEPANTLA DE BAZ, ESTADO DE MÉXICO, INCLUYE: ESTUDIO DE MANIFESTACIÓN DE IMPACTO AMBIENTAL.</t>
  </si>
  <si>
    <t>ANEXO 11</t>
  </si>
  <si>
    <t>RECURSO FEDERAL FISM 2014</t>
  </si>
  <si>
    <t>ANEXO 12</t>
  </si>
  <si>
    <t>ANEXO 3</t>
  </si>
  <si>
    <t xml:space="preserve">MURO DE CONTENCIÓN </t>
  </si>
  <si>
    <t xml:space="preserve">CONSTRUCCIÓN DE CANCHAS TECHADAS </t>
  </si>
  <si>
    <t xml:space="preserve">CONSTRUCCIÓN DE CENTRO RECREATIVO </t>
  </si>
  <si>
    <t>REPAVIMENTACIÓN BOULEVARD POPOCATÉPETL</t>
  </si>
  <si>
    <t>CERRO DE LA MALINCHE Y TEPONAXTLI, FRACCIONAMIENTO PIRULES</t>
  </si>
  <si>
    <t>CALLE REPÚBLICA , FRACCIONAMIENTO LOMAS BOULEVARES</t>
  </si>
  <si>
    <t xml:space="preserve"> MURO DE CONTENCIÓN</t>
  </si>
  <si>
    <t>CALLE DÍAZ ORDAZ, COLONIA BENITO JUÁREZ</t>
  </si>
  <si>
    <t xml:space="preserve"> CALLE 7 , COLONIA EL OLIVO II PARTE ALTA</t>
  </si>
  <si>
    <t>CALLE T, ENTRE CALLE 9 Y CALLE 10, COLONIA EL OLIVO II PARTE ALTA</t>
  </si>
  <si>
    <t>CALLE RETORNO 1, COLONIA HOGAR OBRERO</t>
  </si>
  <si>
    <t>PAVIMENTACION CON CONCRETO HIDRAULICO</t>
  </si>
  <si>
    <t>CALLE ADOLFO LÓPEZ MATEOS, DE CALLE HIDALGO A AV. TLALNEPANTLA, COLONIA HOGAR OBRERO</t>
  </si>
  <si>
    <t>PAVIMENTACION CON CONCERETO HIDRAULICO</t>
  </si>
  <si>
    <t>CONSTRUCCIÓN DE SALÓN DE USOS MÚLTIPLES</t>
  </si>
  <si>
    <t>CALLE MATAMOROS ESQUINA JAVIER MINA, COLONIA TLALNEPANTLA CENTRO</t>
  </si>
  <si>
    <t>CONSTRUCCIÓN PRIMERA ETAPA DE SALÓN DE USOS</t>
  </si>
  <si>
    <t>CALLE VALLE DE BRAVO ESQUINA JILOTEPEC, FRACCIONAMIENTO LA ROMANA</t>
  </si>
  <si>
    <t>COLONIA TLALNEPANTLA CENTRO</t>
  </si>
  <si>
    <t>PROLONGACIÓN CALLE JILOTEPEC, COLONIA EL TRIÁNGULO</t>
  </si>
  <si>
    <t>PRIMERA ETAPA COLOCACIÓN JUEGOS INFANTILES</t>
  </si>
  <si>
    <t>ENTRE PINO ROJO, VERDE Y SECO, FRACCIONAMIENTO VALLE DE LOS PINOS 2 ͣ  SECCIÓN</t>
  </si>
  <si>
    <t>RENOVACIÓN DEL PRIMER NIVEL DE CASA DE CULTURA</t>
  </si>
  <si>
    <t>ESQUINA GRANJAS Y CIRCUITO VIVEROS PONIENTE, UNIDAD HABITACIONAL ADOLFO LÓPEZ MATEOS</t>
  </si>
  <si>
    <t>CONSTRUCCIÓN DE BARDA DE LADO AVENIDA MARIO COLÍN</t>
  </si>
  <si>
    <t>COLONIA BENITO JUÁREZ CENTRO</t>
  </si>
  <si>
    <t>REHABILITACIÓN ESPACIO DEPORTIVO, CANCHA DE USOS MÚLTIPLES, TECHADO. ÁREA DE JUEGOS INFANTILES (0 - 6 AÑOS), APARATOS DE GIMNASIA.</t>
  </si>
  <si>
    <t>A ESPALDAS DEL CENTRO CULTURAL Y SOCIAL "EL MITO", ENTRE EDIFICIO FERNANDO DE ALVA IXTLIXÓCHITL Y TEZOZOMOC, EL ROSARIO I</t>
  </si>
  <si>
    <t>ADECUACIÓN DEL LOCAL PARA CENTRO COMUNITARIO, ESTANCIA DIURNA PARA ADULTOS DE LA TERCERA EDAD CON ÁREA DE EJERCICIOS</t>
  </si>
  <si>
    <t>AVENIDA DE LOS BARRIOS Y CONVENTO DE TEPOTZOTLÁN, COLONIA HOGARES FERROCARRILEROS</t>
  </si>
  <si>
    <t>CALLE CHOPO Y AVENIDA DEL TRABAJO, AVENIDA INDUSTRIA, PUEBLO DE LOS REYES</t>
  </si>
  <si>
    <t>AVENIDA DEL TRABAJO, DE AVENIDA PRESIDENTE JUÁREZ A LAS VÍAS DEL TREN, PUEBLO LOS REYES</t>
  </si>
  <si>
    <t>CONVENTO DE SAN AGUSTÍN Y CONVENTO DE LA CONCEPCIÓN,  FRACCIONAMIENTO JARDINES DE SANTA MÓNICA</t>
  </si>
  <si>
    <t>VELÁRIA (FORO ABIERTO)</t>
  </si>
  <si>
    <t>AVENIDA MORELOS, CALLE JALISCO Y AVENIDA OAXACA, FRACCIONAMIENTO JACARANDAS</t>
  </si>
  <si>
    <t>AVENIDA BELEM DE LOS PADRES, FRACCIONAMIENTOS VALLE VERDE Y VALLE DE LOS PINOS 2a SECCIÓN</t>
  </si>
  <si>
    <t>CALLE  CONVENTO DE SANTA BRIGIDA DE SAN AGUSTÍN A CALLE OCOTE, FRACCIONAMIENTO JARDINES DE SANTA MÓNICA</t>
  </si>
  <si>
    <t>MALLA PERIMETRAL Y REHABILITACIÓN DE VESTIDORES Y BAÑOS DE CANCHA DE FUTBOL</t>
  </si>
  <si>
    <t xml:space="preserve">CONSTRUCCIÓN DE SANITARIOS </t>
  </si>
  <si>
    <t>CANCHAS DE USOS MÚLTIPLES, COLONIA EL MIRADOR</t>
  </si>
  <si>
    <t>REPAVIMENTACIÓN CON ASFALTO</t>
  </si>
  <si>
    <t>VIVEROS DE LA CASCADA, DE CALLE SOR JUANA A LA GLORIETA, FRACCIONAMIENTO VIVEROS DE LA LOMA</t>
  </si>
  <si>
    <t xml:space="preserve">PAVIMENTACIÓN CALLE FRANCISCO I. MADERO </t>
  </si>
  <si>
    <t>SE CONSIDERA TRAMO HASTA EL ACCESOS A LA UNIDAD HABITACIONAL LOS CEDROS, UNIDAD HABITACIONAL LOS CEDROS</t>
  </si>
  <si>
    <t xml:space="preserve">BARDA </t>
  </si>
  <si>
    <t>CALLE MARAVILLAS Y PONIENTE 152, COLONIA PRENSA NACIONAL</t>
  </si>
  <si>
    <t xml:space="preserve">CONSTRUCCIÓN DE GIMNASIO AL AIRE LIBRE, JUEGOS INFANTILES Y CAJONES DE ESTACIONAMIENTO </t>
  </si>
  <si>
    <t>CAMELLÓN DE CALZ. REYES HERÓLES, MARIO COLÍN Y TEQUEXQUINÁHUAC, COLONIA LA JOYA IXTACALA</t>
  </si>
  <si>
    <t>AVENIDA ANDSA SIN NÚMERO ESQUINA NAUCALPAN Y 24 DE FEBRERO, COLONIA NUEVA IXTACALA</t>
  </si>
  <si>
    <t>PARQUE LOMA BONITA, COLONIA LOMA BONITA</t>
  </si>
  <si>
    <t>PARQUE COLONIA IZCALLI DEL RÍO, COLONIA IZCALLI DEL RIO</t>
  </si>
  <si>
    <t>PARQUE ENRIQUE YÁÑEZ</t>
  </si>
  <si>
    <t>PARQUE DILIGENCIAS, COL. TABLA HONDA</t>
  </si>
  <si>
    <t>PROLONGACIÓN VALLEJO - 100 METROS (A UN COSTADO DEL JARDÍN DE NIÑOS "DEFENSORES DE LA PATRIA" Y ESCUELA SECUNDARIA 121)</t>
  </si>
  <si>
    <t>REMODELACIÓN DE PARQUE</t>
  </si>
  <si>
    <t>CALLE CLAVEL, ARROYO SECO Y GERANIO, PUEBLO SAN MIGUEL CHALMA</t>
  </si>
  <si>
    <t>CALLE GUADALUPE VICTORIA, DE AVENIDA BENITO JUÁREZ A FELIPE ÁNGELES, PUEBLO SAN LUCAS PATONI</t>
  </si>
  <si>
    <t>CALLE PIRULES DE  CALLE GRANADOS A CALLE CEREZOS, COLONIA LA ARBOLEDA</t>
  </si>
  <si>
    <t>CONSTRUCCIÓN DE CASA DE LA TERCERA EDAD</t>
  </si>
  <si>
    <t>CALLE TOLTECAS Y XOLOTL, COLONIA EL ARENAL</t>
  </si>
  <si>
    <t xml:space="preserve">CALLE IXTLIXOCHITL, COLONIA EL TENAYO </t>
  </si>
  <si>
    <t>CALLE FRANCISCO VILLA NO. 146, PUEBLO SAN LUCAS PATONI</t>
  </si>
  <si>
    <t>CALLE PUERTO VICTORIA DE AVENIDA DEL PUERTO A PUERTO PRÍNCIPE, COLONIA EL PUERTO</t>
  </si>
  <si>
    <t xml:space="preserve">PAVIMENTACIÓN </t>
  </si>
  <si>
    <t>AVENIDA FEDERAL TRAMO VIDRIO PLANO A NOVENA DE MORELOS, COLONIA LOMAS DE SAN JUAN IXHUATEPEC</t>
  </si>
  <si>
    <t xml:space="preserve">CONSTRUCCIÓN DE GUARDERÍA </t>
  </si>
  <si>
    <t>CALLE IGNACIO ZARAGOZA NO. 14, ENTRE APOLO XI Y PETROLEROS, PUEBLO DE SAN JUAN IXHUATEPEC</t>
  </si>
  <si>
    <t xml:space="preserve">CONSTRUCCIÓN DE TEATRO AL AIRE LIBRE </t>
  </si>
  <si>
    <t>EXPLANADA DEL MERCADO EL JARAL, COLONIA LÁZARO CÁRDENAS 3A SECCIÓN</t>
  </si>
  <si>
    <t>CALLE CLUB EXCURSIONISTAS GERIFALCOS ENTRE CALLE ALPINO COYOTES Y ALPINISTAS DE MÉXICO, COLONIA LÁZARO CÁRDENAS 2ª SECCIÓN</t>
  </si>
  <si>
    <t>REHABILITACIÓN DEPORTIVO "CARACOLES"</t>
  </si>
  <si>
    <t>CALLE URUAPAN SIN NÚMERO, COLONIA CONSTITUCIÓN DE 1917</t>
  </si>
  <si>
    <t>CALLE BOLIVIA Y COSTA RICA, COLONIA SAN JOSÉ IXHUATEPEC</t>
  </si>
  <si>
    <t xml:space="preserve">CONSTRUCCIÓN DE TECHO PARA LA ESCUELA PRIMARIA  "ANTONIO CASO" </t>
  </si>
  <si>
    <t>AVENIDA NECAXA NO. 30, COLONIA DIVISIÓN DEL NORTE</t>
  </si>
  <si>
    <t>LOMAS DE SAN ANDRÉS ATENCO</t>
  </si>
  <si>
    <t>REPAVIMENTACION CON CONCRETO HIDRAULICO DE LA CALLE PROLONGACIÓN TENOCHTITLAN DE LA AV. TENOCHTITLAN A TARASCOS.</t>
  </si>
  <si>
    <t>PAVIMENTACIÓN CON CONCRETO HIDRÁULICO DE LA CALLE RIO GRANDE DE SUR 14 A FINAL DE CALLE.</t>
  </si>
  <si>
    <t>PAVIMENTACIÓN CON CONCRETO HIDRÁULICO DE LA CALLE 2A CERRADA 9 DE AVENIDA 9 A RIO GRANDE.</t>
  </si>
  <si>
    <t>PAVIMENTACIÓN CON CONCRETO HIDRÁULICO DE LA CALLE SUR 14 DE RIO LERMA A AVENIDA 9.</t>
  </si>
  <si>
    <t>REPAVIMENTACIÓN CON CONCRETO HIDRÁULICO DE LA CALLE CERRO DE LA MESA DE POPOCATÉPETL A CERRO DE LA RINCONADA.</t>
  </si>
  <si>
    <t>REPAVIMENTACIÓN CON CONCRETO HIDRÁULICO DE LA CALLE CERRO YANETE DE POPOCATÉPETL A CERRO DE LA RINCONADA.</t>
  </si>
  <si>
    <t>REPAVIMENTACIÓN CON CONCRETO HIDRÁULICO DE LA CALLE CERRO DE LA ESMERALDA DE NEVADO DE TOLUCA A POPOCATÉPETL.</t>
  </si>
  <si>
    <t>REPAVIMENTACIÓN CON CONCRETO HIDRÁULICO DE LA CALLE CACAMA DE AV. ALFREDO DEL MAZO VÉLEZ A AZTLÁN.</t>
  </si>
  <si>
    <t>DR. JORGE JIMÉNEZ CANTÚ</t>
  </si>
  <si>
    <t>DR JORGE JIMENEZ CANTÚ</t>
  </si>
  <si>
    <t>CONTRATO</t>
  </si>
  <si>
    <t>REFORMA URBANA</t>
  </si>
  <si>
    <t>COL. CUAUHTEMOC</t>
  </si>
  <si>
    <t>DR. JORGE JIMENEZ CANTÚ</t>
  </si>
  <si>
    <t>CALLE MIGUEL ÁNGEL, FRENTE A LA IGLESIA, FRACCIONAMIENTO LOMAS BOULEVARES.</t>
  </si>
  <si>
    <t>TAJO DEL MONTE Y NIDO DE ÁGUILAS, FRACCIONAMIENTO LOMAS DE VALLE DORADO.</t>
  </si>
  <si>
    <t>CALLE VALLARTA, PUEBLO DE SAN PEDRO BARRIENTOS.</t>
  </si>
  <si>
    <t>CALLE HIDALGO, ESQ. SEMINARIO 1, PUEBLO DE SAN RAFAEL.</t>
  </si>
  <si>
    <t>CASA DE USOS MÚLTIPLES CON ACONDICIONAMIENTO DE  JUEGOS INFANTILES.</t>
  </si>
  <si>
    <t>PLANEACION URBANISMO Y CONSTRUCCIONES EN GENERAL, S.A.DE C.V.</t>
  </si>
  <si>
    <t>SERVICIOS COORPORATIVOS INTEGRALES DE MEXICO, S.A. DE C.V.</t>
  </si>
  <si>
    <r>
      <t xml:space="preserve">ELABORACIÓN DE ANALISIS COSTO BENEFICIO  SIMPLIFICADO DEL PROYECTO EJECUTIVO PARA LA CONSTRUCCION DE LA </t>
    </r>
    <r>
      <rPr>
        <b/>
        <sz val="8"/>
        <rFont val="Calibri"/>
        <family val="2"/>
        <scheme val="minor"/>
      </rPr>
      <t>SEGUNDA ETAPA DEL PUENTE VEHICULAR MARIO COLIN IV</t>
    </r>
    <r>
      <rPr>
        <sz val="8"/>
        <rFont val="Calibri"/>
        <family val="2"/>
        <scheme val="minor"/>
      </rPr>
      <t>, UBICADO EN EL CRUCE DE MARIO COLIN CON PERIFERICO Y AV. DE LOS MAESTROS.</t>
    </r>
  </si>
  <si>
    <r>
      <t xml:space="preserve">ELABORACIÓN DE ANALISIS COSTO BENEFICIO  SIMPLIFICADO  PROYECTO EJECUTIVO PARA LA </t>
    </r>
    <r>
      <rPr>
        <b/>
        <sz val="8"/>
        <rFont val="Calibri"/>
        <family val="2"/>
        <scheme val="minor"/>
      </rPr>
      <t>CONSTRUCCION DEL POLIFORUM DIGITAL.</t>
    </r>
  </si>
  <si>
    <t>DEPORTIVO CARLOS HERMOSILLO (SANTA CECILIA) Y PROLONGACIÓN 100 METROS VALLEJO</t>
  </si>
  <si>
    <t>KUKULKAN</t>
  </si>
  <si>
    <t>GRUCONSA</t>
  </si>
  <si>
    <t>NOPERSA</t>
  </si>
  <si>
    <t>REPAVIMENTACIÓN DE LA CALLE LIGA EXCURSIONISTAS DEL DF DE ALPINO GLACIAR DEL DF A CLUB MONTAÑISTAS GAVILANES.</t>
  </si>
  <si>
    <t>JITEC</t>
  </si>
  <si>
    <t>OLICER</t>
  </si>
  <si>
    <t>CANCELAR</t>
  </si>
  <si>
    <t>FISMAA 2012</t>
  </si>
  <si>
    <t>DORCOSA</t>
  </si>
  <si>
    <t>FISMAA 2009</t>
  </si>
  <si>
    <t>FISMAA 2011</t>
  </si>
  <si>
    <t>FISMAA 2007</t>
  </si>
  <si>
    <t>FISM AÑOS ANTERIORES (2000-2013)</t>
  </si>
  <si>
    <t>FISMAA 2000-2006</t>
  </si>
  <si>
    <t>REHABILITACIÓN GENERAL DE LA ESCUELA PRIMARIA "IGNACIO MANUEL ALTAMIRANO".</t>
  </si>
  <si>
    <t>FISMAA 2000</t>
  </si>
  <si>
    <t>FISMAA 2001</t>
  </si>
  <si>
    <t>FISMAA 2002</t>
  </si>
  <si>
    <t>FISMAA 2003</t>
  </si>
  <si>
    <t>FISMAA 2004</t>
  </si>
  <si>
    <t>FISMAA 2005</t>
  </si>
  <si>
    <t>FISMAA 2006</t>
  </si>
  <si>
    <t>PAVIMENTACIÓN CONCONCRETO HIDRÁLICO DE LA CALLE GRUPO ALPINO QUETZALES TRAMO TLÁLOC A TEPEHUITL.</t>
  </si>
  <si>
    <t>FISMAA 2008</t>
  </si>
  <si>
    <t>REHABILITACIÓN GENERAL DE LA PRIMARIA 26 DE JULIO</t>
  </si>
  <si>
    <t>FRANCISCO VILLA</t>
  </si>
  <si>
    <t>REHABILITACIÓN DE CANCHA EN LA SEC. GRAL. No. 19</t>
  </si>
  <si>
    <t>LAZARO CARDENAS 1RA. SECCION</t>
  </si>
  <si>
    <t>PAVIMENTACIÓN CON CONCRETO HIDRÁULICO DE LA CALLE PUERTO SAN BLAS DE PUERTO TOPOLOBAMPO A 22 DE AGOSTO.</t>
  </si>
  <si>
    <t>PAVIMENTACIÓN CON CONCRETO HIDRÁULICO DE LA CALLE PUERTO PRÍNCIPE DE CANALETA AL LÍMITE DE CALLE.</t>
  </si>
  <si>
    <t>PAVIMENTACIÓN CON CONCRETO HIDRÁULICO DE LA CERRADA 24 SUR DE CALLE PUERTO TOPOLOBAMPO A LIMITE DE CALLE. INCLUYE CERRADAS.</t>
  </si>
  <si>
    <t>PAVIMENTACIÓN CON CONCRETO HIDRÁULICO DE LA CERRADA DE TEPEOLULCO 1 DE PUERTO PRÍNCIPE A LIMITE.</t>
  </si>
  <si>
    <t>OSLUFENM</t>
  </si>
  <si>
    <t>PAVIMENTACIÓN CON CONCRETO HIDRÁULICO DE LA CALLE PUERTO LIBERTAD DE PUERTO TOPOLOBAMPO A 22 DE AGOSTO.</t>
  </si>
  <si>
    <t>MTZ GREY</t>
  </si>
  <si>
    <t xml:space="preserve">EGOMAR </t>
  </si>
  <si>
    <t xml:space="preserve">COMPROMETIDO </t>
  </si>
  <si>
    <t>LÁZARO CÁRDENAS 3RA. SECC.</t>
  </si>
  <si>
    <t>OSLUFENM, S.A. DE C.V.</t>
  </si>
  <si>
    <t>No. CONTRATO</t>
  </si>
  <si>
    <t>INFRAESTRUCTURA Y DESARROLLO KUKULKAN, S.A. DE C.V.</t>
  </si>
  <si>
    <t>TLAL-DGOP-FISMAA-IR-002-14</t>
  </si>
  <si>
    <t>GRUPO CONSTRUCTOR TANA, S.A DE C.V.</t>
  </si>
  <si>
    <t>TLAL-DGOP-FISMAA-IR-003-14</t>
  </si>
  <si>
    <t>PRESSCRET, S.A. DE C.V.</t>
  </si>
  <si>
    <t>TLAL-DGOP-FISMAA-IR-004-14</t>
  </si>
  <si>
    <t>DORCOSA CONSTRUCCIONES, S.A. DE C.V.</t>
  </si>
  <si>
    <t>TLAL-DGOP-FISMAA-AD-002-14</t>
  </si>
  <si>
    <t>TLAL-DGOP-FISMAA-AD-004-14</t>
  </si>
  <si>
    <t>TLAL-DGOP-FISMAA-AD-003-14</t>
  </si>
  <si>
    <t>TLAL-DGOP-FISMAA-IR-001-14</t>
  </si>
  <si>
    <t>TLAL-DGOP-FISMAA-AD-001-14</t>
  </si>
  <si>
    <t>MULTINACIONALES MARTINEZ GREY, S.A. DE C.V.</t>
  </si>
  <si>
    <t xml:space="preserve">CONSTRUCTORA NOPERSA, S.A. DE C.V. </t>
  </si>
  <si>
    <t>EGOMAR CONSTRUCCIONES, S.A. DE C.V.</t>
  </si>
  <si>
    <t>FEFOM 2014</t>
  </si>
  <si>
    <t>HABITAT</t>
  </si>
  <si>
    <t>COMPROMETIDO</t>
  </si>
  <si>
    <t>PAVIMENTACIÓN CON CONCRETO HIDRÁULICO DE LA CALLE JUAN ESCUTIA DE CALLE PONIENTE 9 A LUIS DONALDO COLOSIO.</t>
  </si>
  <si>
    <t>MANFRED CONSTRUCTORA E INGENIERIA, S.A.DE C.V.</t>
  </si>
  <si>
    <t>EDIFICADORA BARRANCO, S.A. DE C.V.</t>
  </si>
  <si>
    <t>DORCOSA CONSTRUCCIONES, S.A. DE .C.V.</t>
  </si>
  <si>
    <t>CONSTRUCTORA LIBERIA, S.A. DE C.V.</t>
  </si>
  <si>
    <t>FISMAA 2013</t>
  </si>
  <si>
    <t>CONSTRUCTORA CARIBALI, S.A. DE C.V.</t>
  </si>
  <si>
    <t>TLAL-DGOP-FISMAA-IR-008-14</t>
  </si>
  <si>
    <t>TLAL-DGOP-FISMAA-IR-005-14</t>
  </si>
  <si>
    <t>TLAL-DGOP-FISMAA-IR-006-14</t>
  </si>
  <si>
    <t>TLAL-DGOP-FISMAA-IR-009-14</t>
  </si>
  <si>
    <t>EDIFICADORA TOTOLTEPEC, S.A. DE C.V.</t>
  </si>
  <si>
    <t>CONSTRUCCIONES Y ASFALTOS DE PUEBLA S.A. DE C.V.</t>
  </si>
  <si>
    <t>TLAL-DGOP-FISMAA-AD-006-14</t>
  </si>
  <si>
    <t>TLAL-DGOP-FISMAA-AD-007-14</t>
  </si>
  <si>
    <t>OLICER CONSTRUCCIONES Y PAVIMENTACIONES, S.A. DE C.V.</t>
  </si>
  <si>
    <t>OBRAS PARA SU AUTORIZACIÓN</t>
  </si>
  <si>
    <t>PAVIMENTACION CON CONCRETO HIDRAULICO DE LA CALLE HEROES DE LA REVOLUCIÓN Y CALLE CENTRAL DE PUERTO ANGEL A CALLE 7</t>
  </si>
  <si>
    <t>FONDO DE PAVIMENTACIÓN, ESPACIOS DEPORTIVOS, ALUMBRADO PÚBLICO Y REHABILITACIÓN DE INFRAESTRUCTURA EDUCATIVA PARA MUNICIPIOS Y DEMARCACIONES TERRITORIALES DEL DISTRITO FEDERAL PARA EL EJERCICIO FISCAL 2014.</t>
  </si>
  <si>
    <t>DOF</t>
  </si>
  <si>
    <t>LOCALIDAD</t>
  </si>
  <si>
    <t>IMPORTE</t>
  </si>
  <si>
    <t>SANTA MARIA TLAYACAMPA</t>
  </si>
  <si>
    <t>ADECUACIÓN DE ESPACIOS PARA DISCAPACITADOS EN EL CBTIS N°. '50,  AVENIDA TEQUEXQUINAHUAC (PRIMERA ETAPA)</t>
  </si>
  <si>
    <t>TEQUEXQUINAHUAC PARTE ALTA UNIDAD HABITACIONAL IMMS</t>
  </si>
  <si>
    <t>REMODELACIÓN DE LABORATORIO. DE CIENCIAS EN NORMAL DE TLALNEPANTLA, AVENIDA  VENUSTIANO CARRANZA S/N, PUEBLO SAN JUAN IXTACALA (PRIMERA ETAPA).</t>
  </si>
  <si>
    <t>SAN JUAN IXTACALA</t>
  </si>
  <si>
    <t>CONSTRUCCIÓN DE UN AULA EN LA ESCUELA PRIMARIA BENITO JUÁREZ, FRACCIONAMIENTO SAN RAFAEL (PRIMERA ETAPA)</t>
  </si>
  <si>
    <t>SAN RAFAEL</t>
  </si>
  <si>
    <t>CONSTRUCCIÓN DE PLAZA CIVICA EN LA ESCUELA PRIMARIA JUSTO SIERRA (PRIMERA ETAPA)</t>
  </si>
  <si>
    <t>LOMAS DE SAN JUAN IXHUATEPEC</t>
  </si>
  <si>
    <t>CONSTRUCCIÓN DE PLAZA CIVICA EN LA ESCUELA  PRIMARIA BELISARIO DOMÍNGUEZ (PRIMERA ETAPA)</t>
  </si>
  <si>
    <t>PINTURA GENERAL EN EL JARDÍN DE. NIÑOS ROSARIO CASTELLANOS, UBICADA EN CALLE ERMITA ESQ. AVENIDA  DEL TRABAJO COL. LOS PARAJES</t>
  </si>
  <si>
    <t>LOS PARAJES</t>
  </si>
  <si>
    <t>IMPERMEABILIZACIÓN, REHABILITACIÓN DE SANITARIOS Y SALA DE USOS MULTIPLES EN LA ESCUELA PRIMARIA JUSTO SIERRA, UBICADA EN CALLE CERRO DE LA GAVIA ESQ. POPOCATEPETL S/N  FRACC. LOS PIRULES.</t>
  </si>
  <si>
    <t>LOS PIRULES</t>
  </si>
  <si>
    <t>REHABILITACIÓN DE PLAZA CIVÍCA EN LA ESCUELA SECUNDARIA OFICIAL  N°. 0565 HERIBERTO ENRIQUEZ, CALLE PRIMARIA N°. 4, COL. REFORMA URBANA.</t>
  </si>
  <si>
    <t>IMPERMEABILIZACIÓN EN LA ESCUELA  SECUNDARIA OFICIAL N°. 0076 LIC. BENITO JUÁREZ, UBICADA EN AVENIDA JUÁREZ COL. SAN PEDRO BARRIENTOS.</t>
  </si>
  <si>
    <t xml:space="preserve"> SAN PEDRO BARRIENTOS.</t>
  </si>
  <si>
    <t>REHABILITACIÓN DE LOS SALONES Y ÁREAS ADMINISTRATIVAS E IMPERMEABILIZACIÓN EN LA ESCUELA PRIMARIA  FORD 132, UBICADA CALLE EXCURSIONISTAS EXPLORADORES DE OCCIDENTE S/N COL. LÁZARO CÁRDENAS 3RA. SECC.</t>
  </si>
  <si>
    <t>LAZARO CARDENAS 3RA SECCION</t>
  </si>
  <si>
    <t>REHABILITACIÓN DE SANITARIOS Y CONSTRUCCIÓN DE ESCALERA EN EL JARDÍN DE NIÑOS NARCISO BASSOLS, UBICADA EN AVENIDA MARIO COLÍN S/N. UNIDAD HABITACIONAL TLALCALLI.</t>
  </si>
  <si>
    <t>U.H. TLALCALLI</t>
  </si>
  <si>
    <t>REHABILITACIÓN DE SANITARIOS Y CONSTRUCCION DE UNA  AULA PRIMARIA JAIME NUNÓ, UBICADA EN AVENIDA  DEPORTES S/N. PARQUE DE LOS NIÑOS FRACC. LAS ARBOLEDAS.</t>
  </si>
  <si>
    <t>LAS ARBOLEDAS</t>
  </si>
  <si>
    <t>LOS  PARAJES</t>
  </si>
  <si>
    <t>CONSTRUCCIÓN DE COMEDOR JARDÍN DE NIÑOS DEFENSORES DE LA PATRIA EN LA UNIDAD HABITACIONAL EL TENAYO UBICADA EN PROLONGACIÓN VALLEJO CIEN METROS S/N.</t>
  </si>
  <si>
    <t>U.H. EL TENAYO</t>
  </si>
  <si>
    <t>ESPACIOS EDUCATIVOS EN PROCESO DE GESTION POR CAMBIO DE DESCRIPCIÓN</t>
  </si>
  <si>
    <t>FONDO DE PROYECTOS DE CONTINGENCIAS ECONOMICAS 2014</t>
  </si>
  <si>
    <t>No</t>
  </si>
  <si>
    <t>No. DE CONTROL</t>
  </si>
  <si>
    <t>CONSTRUCCIÓN DE BARDA PERIMETRAL Y COMPLEMENTO DE IMPERMEABILIZACIÓN, ESCUELA PRIMARIA ADOLFO LÓPEZ MATEOS, UBICADA EN CALLE SALTO DEL VENADO S/N, EN EL FRACCIONAMIENTO BALCONES DE VALLE DORADO.</t>
  </si>
  <si>
    <t>CALLE SALTO DEL VENADO S/N, EN EL FRACCIONAMIENTO BALCONES DE VALLE DORADO</t>
  </si>
  <si>
    <t>AV. CULTURA ROMANA S/N UNIDAD HABITACIONAL EL ROSARIO II</t>
  </si>
  <si>
    <t>AV. TEQUEXQUINAHUAC S/N. UNIDAD HABITACIONAL PIPSA (PRODUCTORA IMPORTADORA DE PAPEL S.A.)</t>
  </si>
  <si>
    <t>CALZADA VALLEJO NORTE NO 12 COL. VENUSTIANO CARRAZA</t>
  </si>
  <si>
    <t>AV. ANDSA S/N FRACCIONAMIENTO NUEVA IXTACALA</t>
  </si>
  <si>
    <t>CALLE ZANJA MADRE S/N UNIDAD HABITACIONAL TABLA HONDA</t>
  </si>
  <si>
    <t>CALLE IXTLAHUACA S/N EN LA COL. LOMA TLALNEMEX.</t>
  </si>
  <si>
    <t>CALLE TLÁLOC NO. 22EN LA COL. EL TENAYO CENTRO</t>
  </si>
  <si>
    <t>EXC. TONATIUH Y EXC. ACAYUCAN S/N COL. LÁZARO CÁRDENAS 1RA SECCIÓN</t>
  </si>
  <si>
    <t>CALLE DE CHAPALA NO.7COL. LAGUNA</t>
  </si>
  <si>
    <t>CALLE VENUSTIANO CARRANZA S/N EN EL PUEBLO SAN JUAN IXTACALA</t>
  </si>
  <si>
    <t>RESCATE DE ESPACIOS PUBLICOS 2014</t>
  </si>
  <si>
    <t>APORTACIÓN FEDERAL</t>
  </si>
  <si>
    <t>APORTACIÓN MUNICIPAL</t>
  </si>
  <si>
    <t>TEPEOLULCO</t>
  </si>
  <si>
    <t>SANTA CECILIA</t>
  </si>
  <si>
    <t>CONSTRUCCIÓN DE SALÓN INTEGRAL DE USOS MÚLTIPLES CON CONSULTORIOS Y JUEGOS PÚBLICOS Y CERRADOS, PISTA DE PATINAJE Y BAILE TECHADO.</t>
  </si>
  <si>
    <t>REHABILITACIÓN/RECUPERACIÓN DE ESPACIOS PÚBLICOS.</t>
  </si>
  <si>
    <t>GRUPO CONSTRUCTOR CAHUA, S.A. DE C.V.</t>
  </si>
  <si>
    <t>EL ING. LUCIO GUTIÉRREZ HERNÁNDEZ</t>
  </si>
  <si>
    <t>TLAL-DGOP-PIM-LP-006-14</t>
  </si>
  <si>
    <t>TLAL-DGOP-PIM-LP-004-14</t>
  </si>
  <si>
    <t>TLAL-DGOP-PIM-LP-003-14</t>
  </si>
  <si>
    <t>TLAL-DGOP-PIM-LP-002-14</t>
  </si>
  <si>
    <t>TLAL-DGOP-PIM-LP-001-14</t>
  </si>
  <si>
    <t>ANEXO 5A</t>
  </si>
  <si>
    <t>ANEXO 5B</t>
  </si>
  <si>
    <t>HABITAT 2014</t>
  </si>
  <si>
    <t>COL. EX EJIDOS DE TEPEOLULCO</t>
  </si>
  <si>
    <t>VG MEJORAMIENTO DEL ENTORNO</t>
  </si>
  <si>
    <t>AVENIDA 5 S/N (VILLA DEL MAR) ENTRE PUERTO PRINCIPE Y SAN JOSE DEL CABO COL. EX EJIDOS DE TEPEOLULCO</t>
  </si>
  <si>
    <t>VG CENTRO DE DESARROLLO COMUNITARIO</t>
  </si>
  <si>
    <t>CALLE HERMILO MENA S/N, COL. LÁZARO CÁRDENAS 1ª SECCIÓN</t>
  </si>
  <si>
    <t>FUERA DEL PAI (PLAN DE ACCIÓN INTEGRAL)</t>
  </si>
  <si>
    <t>HERMENEGILDO GALEANA #54, COL. AMPLIACIÓN LOMAS DE SAN JUAN IXHUATEPEC</t>
  </si>
  <si>
    <t xml:space="preserve"> COL. LÁZARO CÁRDENAS 1ª SECCIÓN</t>
  </si>
  <si>
    <t xml:space="preserve">COLOCACIÓN DE CÁMARA DE SEGURIDAD PÚBLICA EN CDC ANGELICA ARAGON PARA SU INCORPORACIÓN AL SISTEMA DE VIGILANCIA MUNICIPAL C-4 </t>
  </si>
  <si>
    <t>VIP CENTRO DE DESARROLLO COMUNITARIO</t>
  </si>
  <si>
    <t>CALLE HERMILO MENA S/N ENTRE AV. SAN JOSE Y HALCONES DE HIDALGO, COL. LÁZARO CÁRDENAS 1ª SECCIÓN</t>
  </si>
  <si>
    <t>ANEXO 5C</t>
  </si>
  <si>
    <t>PROGRAMA FONDO DE APORTACIONES PARA LA INFRAESTRUCTURA SOCIAL MUNICIPAL Y DE LAS DEMARCACIONES TERRITORIALES DEL DISTRITO FEDERAL (FISMDF) PERTENECIENTE AL FONDO PARA LA INFRAESTRUCTURA SOCIAL (FAIS) 2014</t>
  </si>
  <si>
    <t>CONSTRUCTORA MORHNOS, S.A. DE C.V.</t>
  </si>
  <si>
    <t>TLAL-DGOP-PIM-LP-009-14</t>
  </si>
  <si>
    <t>GRUPO NUFRA, S.A. DE C.V.</t>
  </si>
  <si>
    <t>TLAL-DGOP-PIM-LP-008-14</t>
  </si>
  <si>
    <t>TLAL-DGOP-PIM-LP-007-14</t>
  </si>
  <si>
    <t>TLAL-DGOP-FISMAA-IR-011-14</t>
  </si>
  <si>
    <t>TLAL-DGOP-FISMAA-IR-012-14</t>
  </si>
  <si>
    <t>TLAL-DGOP-FISMAA-IR-013-14</t>
  </si>
  <si>
    <t>TLAL-DGOP-FISMAA-IR-014-14</t>
  </si>
  <si>
    <t>TLAL-DGOP-FISMAA-AD-008-14</t>
  </si>
  <si>
    <t>APORTACIÓN ESTATAL</t>
  </si>
  <si>
    <t>ADECUACIÓN DE IMAGEN INSTITUCIONAL DEL CDC ANGELICA ARAGON</t>
  </si>
  <si>
    <t>ADECUACIÓN DE IMAGEN INSTITUCIONAL DEL CDC AMPLIACIÓN LOMAS DE SAN JUAN IXHUATEPEC</t>
  </si>
  <si>
    <t>HABILITACIÓN DEL CDC AMPLIACIÓN LOMAS DE SAN JUAN IXHUATEPEC</t>
  </si>
  <si>
    <t>EQUIPAMIENTO DEL CDC AMPLIACIÓN LOMAS DE SAN JUAN IXHUATEPEC</t>
  </si>
  <si>
    <t>IMPLEMENTACIÓN DE ALUMBRADO PÚBLICO DE BAJO CONSUMO ALTA EFICIENCIA Y OBRA COMPLEMENTARIA PARA VIALIDADES SECUNDARIAS</t>
  </si>
  <si>
    <t>AMPLIACIÓN DEL  CENTRO DE DESARROLLO COMUNITARIO ANGELICA ARAGÓN</t>
  </si>
  <si>
    <t>EQUIPAMIENTO  DEL CENTRO DE DESARROLLO COMUNITARIO ANGELICA ARAGÓN</t>
  </si>
  <si>
    <t>PROGRAMA DE INVERSIÓN MUNICIPAL OBRA POR ADMINISTRACIÓN DIRECTA</t>
  </si>
  <si>
    <t>CONSTRUCCIÓN DE LECHERIA</t>
  </si>
  <si>
    <t>COL. LAZARO CARDENAS 3ra SECCIÓN</t>
  </si>
  <si>
    <t>RECURSO PROGRAMA DE INVERSION MUNICIPAL</t>
  </si>
  <si>
    <t>CONSTRUCCION DE LA CLINICA DE EQUINOTERAPIA</t>
  </si>
  <si>
    <t>UNIDAD HABITACIONAL EL TENAYO</t>
  </si>
  <si>
    <t>ANEXO 14</t>
  </si>
  <si>
    <t>ANEXO 15</t>
  </si>
  <si>
    <t>JORGE JIMENEZ CANTÚ</t>
  </si>
  <si>
    <t>AMPLIACIÓN Y REMODELACIÓN DE LA CLINICA ODONTOLÓGICA INTEGRAL, UBICADA EN LA AV. 5 DE SEPTIEMBRE S/N</t>
  </si>
  <si>
    <t>LOMAS DE TEPEOLULCO</t>
  </si>
  <si>
    <t>AMPLIACIÓN LOMAS DE SAN JUAN IXHUATEPEC</t>
  </si>
  <si>
    <t>CONADE</t>
  </si>
  <si>
    <t>REP</t>
  </si>
  <si>
    <t>REHABILITACIÓN DE COCINA, CANCELERÍA EN SALONES, PISO EN PLAZA CÍVICA, IMPERMEABILIZACIÓN Y BANQUETAS EN EL JARDÍN DE NIÑOS ROSAURA ZAPATA UBICADA EN AV. ANDSA S/N FRACCIONAMIENTO NUEVA IXTACALA.</t>
  </si>
  <si>
    <t>IMPERMEABILIZACIÓN Y NIVELACIÓN DE BARDA, Y PINTURA EN GENERAL, EN LA ESC. SEC. 12 DE OCTUBRE UBICADA EN CALLE ZANJA MADRE S/N UNIDAD HABITACIONAL TABLA HONDA.</t>
  </si>
  <si>
    <t>REHABILITACIÓN GENERAL, EN LA ESCUELA PRIMARIA HÉROES DE CHAPULTEPEC UBICADA EN CALLE IXTLAHUACA S/N EN LA COL. LOMA TLALNEMEX.</t>
  </si>
  <si>
    <t>CONSTRUCCIÓN Y AMPLIACIÓN DE BAÑOS, TECHADO, REHABILITACIÓN DE BARDA, CHAPOTEADORA Y ARENERO, EN EL JARDÍN D E NIÑOS ALEJANDRO FLEMING UBICADO EN TONATIUH Y EXC. ACAYUCA S/N COL. LÁZARO CÁRDENAS 1RA SECCIÓN.</t>
  </si>
  <si>
    <t>CONSTRUCCIÓN DE BARDA PERIMETRAL EN EL JARDÍN DE NIÑOS FEDERICO GARCÍA LORCA, UBICADA EN CALLE DE CHAPALA NO.7COL. LAGUNA.</t>
  </si>
  <si>
    <t>REHABILITACIÓN GENERAL, EN LA ESCUELA SECUNDARIA NO. 75 LAS IXTACALAS UBICADA EN CALLE VENUSTIANO CARRANZA S/N EN EL PUEBLO SAN JUAN IXTACALA.</t>
  </si>
  <si>
    <t>IMPERMEABILIZACIÓN EN LA ESCUELA PRIMARIA ADOLFO LÓPEZ MATEOS UBICADA EN CALLE ACAPULCO Y MANZANILLO S/N EN LA COLONIA EL PUERTO.</t>
  </si>
  <si>
    <t>TERMINACIÓN DE COMEDOR Y MANTENIMIENTO EN GENERAL EN LA ESCUELA PRIMARIA MÉXICO UBICADA EN AV. CULTURA ROMANA S/N UNIDAD HABITACIONAL EL ROSARIO II.</t>
  </si>
  <si>
    <t>REHABILITACIÓN TOTAL DE LOS SANITARIOS EN LA ESCUELA PRIMARIA DR. GUSTAVO BAZ PRADA, UBICADA AV. TEQUEXQUINAHUAC S/N. UNIDAD HABITACIONAL PIPSA (PRODUCTORA IMPORTADORA DE PAPEL S.A.).</t>
  </si>
  <si>
    <t>IMPERMEABILIZACIÓN,  EN LA ESCUELA PRIMARIA QUETZALCÓATL UBICADA EN CALLE TLÁLOC NO. 22 EN LA COL. EL TENAYO CENTRO.</t>
  </si>
  <si>
    <t>CONSTRUCTORA EGEÓN, S.A. DE C.V.</t>
  </si>
  <si>
    <t>CALLE ACAPULCO Y MANZANILLO S/N EN LA COLONIA EL PUERTO.</t>
  </si>
  <si>
    <t>DOVAR INGENIEROS CONSTRUCTORES, S.A. DE C.V.</t>
  </si>
  <si>
    <t>No CONTRATO</t>
  </si>
  <si>
    <t>PARQUE ZOTOLUCO, UBICADO EN AV. JAVIER MINA ESQ. TEPOTZOTLAN.</t>
  </si>
  <si>
    <t>PARQUE TEPEOLULCO "LAS CABALLERIZAS", UBICADO EN LA CALLE 3 ENTRE PUERTO PRINCIPE Y SAN JOSE DEL CABO.</t>
  </si>
  <si>
    <t>FISMAA 2010</t>
  </si>
  <si>
    <t>ING. LUCIO GUTIERREZ HERNANDEZ</t>
  </si>
  <si>
    <t>REPAVIMENTACIÓN DE CONCRETO ASFALTICO AV. ADOLFO LOPEZ MATEOS ENTRE AV. DE LOS MAESTROS AL LIMITE CON NAUCALPAN.</t>
  </si>
  <si>
    <t>UH MAGITERIAL VISTA BELLA, BELLAVISTA SATÉLITE, EX HACIENDA DE SANTA MÓNICA, HAB. JACARANDAS, BOSQUES DE MÉXICO.</t>
  </si>
  <si>
    <t xml:space="preserve">AMORTIZACIÓN DEL FINANCIAMIENTO </t>
  </si>
  <si>
    <t>TLAL-DGOP-FID-LP-001-14</t>
  </si>
  <si>
    <t>AMPLIACIÓN DE SUBSISTEMA Y ESTANCIA INFANTIL ANGELA PERALTA, UBICADA EN LA AV. MARINA NACIONAL S/N.</t>
  </si>
  <si>
    <t>PAVIMENTACIÓN CON CONCRETO HIDRAULICO DE LA CALLE RIO LERMA.</t>
  </si>
  <si>
    <t>FECHA FALLO</t>
  </si>
  <si>
    <t>CONSTRUCCIÓN DE CENTRO DE DESARROLLO COMUNITARIO TEPEOLULCO.</t>
  </si>
  <si>
    <t>EQUIPAMIENTO  DE CENTRO DE DESARROLLO COMUNITARIO TEPEOLULCO.</t>
  </si>
  <si>
    <t>EN PROCESO DE ADJ</t>
  </si>
  <si>
    <t>TLAL-DGOP-FOPAEDAPIE-IR-002-14</t>
  </si>
  <si>
    <t>TLAL-DGOP-FOPAEDAPIE-IR-004-14</t>
  </si>
  <si>
    <t>TLAL-DGOP-FOPAEDAPIE-IR-003-14</t>
  </si>
  <si>
    <t>TLAL-DGOP-FOPAEDAPIE-AD-001</t>
  </si>
  <si>
    <t>TLAL-DGOP-FOPAEDAPIE-AD-002</t>
  </si>
  <si>
    <t>TLAL-DGOP-FOPAEDAPIE-IR-005-14</t>
  </si>
  <si>
    <t>RESUMEN DE AVANCES DE CONTRATACIÓN</t>
  </si>
  <si>
    <t>RESUMEN POR PROGRAMA</t>
  </si>
  <si>
    <t>No DE OBRAS</t>
  </si>
  <si>
    <t>CONTRATADAS</t>
  </si>
  <si>
    <t>SIN PROYECTO Y CATALOGO</t>
  </si>
  <si>
    <t>FALTA DEFINIR EMPRESA</t>
  </si>
  <si>
    <t>FISM DF (FISE)</t>
  </si>
  <si>
    <t>FISMAAS</t>
  </si>
  <si>
    <t>FON DE CULTURA</t>
  </si>
  <si>
    <t>FONDO DE CONTINGENCIAS</t>
  </si>
  <si>
    <t>PRESUP PARTICIP</t>
  </si>
  <si>
    <t>PIM EQUINOTERAPIA</t>
  </si>
  <si>
    <t>TLAL-DGOP-FDC-LP-001-14</t>
  </si>
  <si>
    <t>No. DE CONTRATO</t>
  </si>
  <si>
    <t>TLAL-DGOP-FPCE-IR-001-14</t>
  </si>
  <si>
    <t>TLAL-DGOP-PIM-IR-005-14</t>
  </si>
  <si>
    <t>GRUPO NUFRA, S.A. DE C.V</t>
  </si>
  <si>
    <t>COCICOVI</t>
  </si>
  <si>
    <t>IMPLEMENTACIÓN DE ALUMBRADO PÚBLICO DE BAJO CONSUMO ALTA EFICIENCIA Y OBRA COMPLEMENTARIA PARA VIALIDADES PRIMARIAS.</t>
  </si>
  <si>
    <t>REHABILITACIÓN GENERAL DE T.V. SEC. SOR JUANA INES DE LA CRUZ.</t>
  </si>
  <si>
    <t>REPAVIMENTACION DE LA CALLE CALETA, DE LA CALLE PUERTO ACAPULCO A FRONTERA.</t>
  </si>
  <si>
    <t>REPAVIMENTACION DE LA CALLE CALETILLA, DE LA CALLE PUERTO ACAPULCO A FRONTERA.</t>
  </si>
  <si>
    <t>CAMINOS Y PROYECTOS STONE, S.A DE C.V.</t>
  </si>
  <si>
    <t>ANTICIPO</t>
  </si>
  <si>
    <t xml:space="preserve">RESTAURACIÓN CTDC, UBICADO EN LA CALLE HERMENEGILDO GALEANA No. 54 </t>
  </si>
  <si>
    <t xml:space="preserve">PAVIMENTACIÓN CON CONCRETO HIDRAULICO DE LA CALLE PUERTO ANGEL, TRAMO DE TOPOLOBAMBO A FINAL DE CALLE. </t>
  </si>
  <si>
    <t>TLAL-DGOP-FOPAEDAPIE-IR-006-14</t>
  </si>
  <si>
    <t>GRUPO EMPRESARIAL RIRT, S.A. DE C.V.</t>
  </si>
  <si>
    <t>OSLUFEMN, S.A. DE C.V.</t>
  </si>
  <si>
    <t>CONSTRUCCIÓN DE BARDA E IMPERMEABILIZACIÓN EN LA ESCUELA PRIMARIA GENERAL SALVADOR ALVARADO UBICADA EN CALZADA VALLEJO NORTE NO 12 COL. VENUSTIANO CARRAZA.</t>
  </si>
  <si>
    <t>SECTOR 12</t>
  </si>
  <si>
    <t>SECTOR 13</t>
  </si>
  <si>
    <t>CALLE MIGUEL LERDO DE TEJADA DE AUTOPISTA MÉXICO PACHUCA A AV. NECAXA, AV. NECAXA DE CALLE MIGUEL LERDO DE TEJADA A CALLE ADOLFO RUIZ CORTINES, CALLE ADOLFO RUIZ CORTINES DE AV. NECAXA A CALLE DEL FERROCARRIL PRINCIPAL, CALLE DEL FERROCARRIL PRINCIPAL DE CALLE RUIZ CORTINES A AV. EMILIANO ZAPATA.</t>
  </si>
  <si>
    <t>AVENIDA RÍO DE LOS REMEDIOS, DE AVENIDA NECAXA A VIA MORELOS.</t>
  </si>
  <si>
    <t>TLAL-DGOP-FOPAEDAPIE-IR-012-14</t>
  </si>
  <si>
    <t>TLAL-DGOP-FOPAEDAPIE-IR-007-14</t>
  </si>
  <si>
    <t>TLAL-DGOP-FOPAEDAPIE-IR-009-14</t>
  </si>
  <si>
    <t>FALLO 10/11/14, CTO. 11/11/14</t>
  </si>
  <si>
    <t>UBICADO EN GOOD YEAR OXXO Y AV. SIERRA NEVADA ESQUINA CON AV. SANTA MONICA, COLONIA VISTA HERMOSA.</t>
  </si>
  <si>
    <t>TLAL-DGOP-FAIS-IR-001-14</t>
  </si>
  <si>
    <t>TLAL-DGOP-FAIS-AD-001-14</t>
  </si>
  <si>
    <t>PROYECTOS Y CONSTRUCCIONES BQ, S.A. DE C.V.</t>
  </si>
  <si>
    <t>GRUPO COMERCIAL, INDUSTRIAL Y CONSTRUCTOR, S.A. DE C.V.</t>
  </si>
  <si>
    <t>REPAVIMENTACIÓN CON CONCRETO HIDRAULICO DE LAS CALLES AGRUPACIÓN OBRERA DE LIMITE URBANO A CALLE ALPINO HUICHOLES Y CALLE PICO DE ORIZABA TRAMO DE CAÑADA DE HUAYATLACO A LIMITE URBANO.</t>
  </si>
  <si>
    <t>PAVIMENTACIÓN CON CONCRETO HIDRÁULICO DE LA CALLE ALPINO MORTEROS DE LA CALLE LIGA DE EXCURSIONISTAS DEL D.F. A LA CALLE CLUB EXPLORADORES DE MÉXICO</t>
  </si>
  <si>
    <t>CONSTRUCCIÓN DE UN COMEDOR COMUNITARIO</t>
  </si>
  <si>
    <t xml:space="preserve">AMPLIACIÓN DEL PROYECTO DEL NUEVO CENTRO DE REHABILITACIÓN INTEGRAL </t>
  </si>
  <si>
    <t>OBRA PARA SU AUTORIZACIÓN DEL PROGRAMA FEFOM 2013</t>
  </si>
  <si>
    <t>REPAVIMENTACIÓN DE LA CALLE ANTONIO ZUBIETA Y CERRADA ÁLAMO</t>
  </si>
  <si>
    <t>PUEBLO LOS REYES</t>
  </si>
  <si>
    <t>REPAVIMENTACIÓN DE LA CALLE LIBERTAD DE MIGUEL HIDALGO A LA CALLE GRANADOS.</t>
  </si>
  <si>
    <t>LA PROVIDENCIA</t>
  </si>
  <si>
    <t>REPAVIMENTACIÓN DE LA CALLE DE LA ORQUIDEA</t>
  </si>
  <si>
    <t>LOS REYES IXTACALA II SECCIÓN</t>
  </si>
  <si>
    <t>ANEXO 6A</t>
  </si>
  <si>
    <t>CONSTRUCCIÓN DE CALLE PUERTO MORELOS TRAMO SAN JOSE DEL CABO A PUERTO ANGEL Y TRAMO DOS DE PUERTO MORELOS A PUERTO TOPOLOBAMPO, INCLUYE CERRADA PUERTO MORELOS</t>
  </si>
  <si>
    <t>CONSTRUCCIÓN DE CALLE SAN JOSE DEL CABO TRAMO AV. 1 (PUERTO TOPOLOBAMPO) A LIMITE URBANO CON CONCRETO HIDRAÚLICO MR-45 IMPLEMENTACIÓN DE ALUMBRADO PUBLICO DE BAJO CONSUMO ALTA EFICIENCIA Y OBRA COMPLEMENTARIA</t>
  </si>
  <si>
    <t>IMPLEMENTACION DE ALUMBRADO PUBLICO DE BAJO CONSUMO ALTA EFICIENCIA Y OBRA COMPLEMENTARIA PARA LAS VIALIDADES PRIMARIAS (DISTRIBUDORAS)</t>
  </si>
  <si>
    <t>IMPLEMENTACION DE ALUMBRADO PUBLICO DE BAJO CONSUMO ALTA EFICIENCIA Y OBRA COMPLEMENTARIA PARA VIALIDADES SECUNDARIAS (LOCALES)</t>
  </si>
  <si>
    <t>CAMPOSECO CONSTRUCCIONES, S.A. DE C.V.</t>
  </si>
  <si>
    <t>TLAL-DGOP-FISMAA-AD-009-14</t>
  </si>
  <si>
    <t>CONSTRUCTORA DEXHA, S.A. DE C.V.</t>
  </si>
  <si>
    <t>CONSTRUCTORA E INMOBILIARIA REYES ESCOBAR, S.A. DE C.V.</t>
  </si>
  <si>
    <t>TLAL-DGOP-FOPAEDAPIE-AD-004-14</t>
  </si>
  <si>
    <t>CAMINOS Y PROYECTOS STONE, S.A. DE C.V.</t>
  </si>
  <si>
    <t>TLAL-DGOP-PIM-REP-LP-001-14</t>
  </si>
  <si>
    <t>TLAL-DGOP-PIM-HABITAT-IR-001-14</t>
  </si>
  <si>
    <t>TLAL-DGOP-PIM-HABITAT-IR-003-14</t>
  </si>
  <si>
    <t>TLAL-DGOP-PIM-HABITAT-IR-002-14</t>
  </si>
  <si>
    <t>TLAL-DGOP-PIM-HABITAT-LP-002-14</t>
  </si>
  <si>
    <t>TLAL-DGOP-PIM-HABITAT-AD-001-14</t>
  </si>
  <si>
    <t>CONSTRUCCIONES E INGENIERIA CAMESA, S.A. DE C.V.</t>
  </si>
  <si>
    <t>TLAL-DGOP-FOPAEDAPIE-AD-003-14</t>
  </si>
  <si>
    <t>TLAL-DGOP-FOPAEDAPIE-AD-005-14</t>
  </si>
  <si>
    <t>TLAL-DGOP-PIM-HABITAT-IR-005-14</t>
  </si>
  <si>
    <t>TLAL-DGOP-FAIS-IR-008-14</t>
  </si>
  <si>
    <t>TLAL-DGOP-FAIS-IR-009-14</t>
  </si>
  <si>
    <t>TLAL-DGOP-FISMAA-IR-015-14</t>
  </si>
  <si>
    <t>TLAL-DGOP-FISMAA-AD-010-14</t>
  </si>
  <si>
    <t>TLAL-DGOP-FAIS-IR-006-14</t>
  </si>
  <si>
    <t>TLAL-DGOP-FAIS-IR-007-14</t>
  </si>
  <si>
    <t>TLAL-DGOP-FISMAA-IR-016-14</t>
  </si>
  <si>
    <t>TLAL-DGOP-FOPAEDAPIE-IR-010-14</t>
  </si>
  <si>
    <t>TODAVÍA SIN MONTO NO HA LLEVADO PROPUESTA</t>
  </si>
  <si>
    <t>TLAL-DGOP-PIM-HABITAT-IR-007-14</t>
  </si>
  <si>
    <t>TLAL-DGOP-PIM-HABITAT-AD-002-14</t>
  </si>
  <si>
    <t>TLAL-DGOP-PIM-HABITAT-IR-006-14</t>
  </si>
  <si>
    <t>TLAL-DGOP-PIM-LP-010-14</t>
  </si>
  <si>
    <t>TLAL-DGOP-PIM-LP-012-14</t>
  </si>
  <si>
    <t>TLAL-DGOP-PIM-LP-011-14</t>
  </si>
  <si>
    <t>AOL CONSTRUCCIONES, S.A. DE C.V.</t>
  </si>
  <si>
    <t>TLAL-DGOP-PIM-HABITAT-LP-001-14</t>
  </si>
  <si>
    <r>
      <t xml:space="preserve">CONSTRUCCIÓN DE DESAYUNADOR EN LA ESCUELA PRIMARIA JOSEFA ORTÍZ DE DOMÍNGUEZ, AVENIDA HIDALGO S/N. COL. SANTA MARÍA TLAYACAMPA.  </t>
    </r>
    <r>
      <rPr>
        <b/>
        <sz val="8"/>
        <color rgb="FF000000"/>
        <rFont val="Calibri"/>
        <family val="2"/>
        <scheme val="minor"/>
      </rPr>
      <t>(PRIMERA ETAPA)</t>
    </r>
  </si>
  <si>
    <r>
      <t xml:space="preserve">PINTURA EN GENERAL Y CAMBIO DE TINACOS EN LA  ESCUELA  PRIMARIA  LÁZARO CÁRDENAS COL. LOS  PARAJES. </t>
    </r>
    <r>
      <rPr>
        <b/>
        <sz val="8"/>
        <color rgb="FF000000"/>
        <rFont val="Calibri"/>
        <family val="2"/>
        <scheme val="minor"/>
      </rPr>
      <t>(SEGUNDA ETAPA)</t>
    </r>
  </si>
  <si>
    <t>TLAL-DGOP-FPCE-AD-001-14</t>
  </si>
  <si>
    <t>TLAL-DGOP-FPCE-AD-002-14</t>
  </si>
  <si>
    <t>TLAL-DGOP-FPCE-IR-004-14</t>
  </si>
  <si>
    <t>TLAL-DGOP-FPCE-IR-005-14</t>
  </si>
  <si>
    <t>TLAL-DGOP-FPCE-IR-002-14</t>
  </si>
  <si>
    <t>TLAL-DGOP-FPCE-IR-006-14</t>
  </si>
  <si>
    <t>TLAL-DGOP-FPCE-IR-007-14</t>
  </si>
  <si>
    <t>TLAL-DGOP-FPCE-IR-008-14</t>
  </si>
  <si>
    <t>TLAL-DGOP-FPCE-AD-003-14</t>
  </si>
  <si>
    <t>TLAL-DGOP-FEFOM-IR-001-14</t>
  </si>
  <si>
    <t>TLAL-DGOP-FEFOM-AD-001-14</t>
  </si>
  <si>
    <t>TLAL-DGOP-FEFOM-AD-002-14</t>
  </si>
  <si>
    <t xml:space="preserve">EDIFICADORA BARRANCO, S.A. DE C.V. EN PARTICIPACIÓN CONJUNTA CON URGENCIAS ASFÁLTICAS, S.A. DE C.V. </t>
  </si>
  <si>
    <t>TLAL-DGOP-PIM-LP-005-14</t>
  </si>
  <si>
    <t>EDIFICACIÓN NO HABITACIONAL</t>
  </si>
  <si>
    <t>ANEXO 16</t>
  </si>
  <si>
    <t>CONSTRUCCION DE CASETA DEL CREMATORIO MUNICIPAL Y OSARIOS EN LOS PANTENONES MUNICIPALES</t>
  </si>
  <si>
    <t>TLAL-DGOP-FAIS-IR-010-14</t>
  </si>
  <si>
    <t>PAVIMENTACIÓN CON CONCRETO HIDRÁULICO  DE LA CALLE SANTA CRUZ, ENCINO Y PROLONGACIÓN 16 DE SEPTIEMBRE, COLONIA EX EJIDO DE TEPEOLULCO</t>
  </si>
  <si>
    <t>LA COL. EX EJIDO DE TEPEOLULCO</t>
  </si>
  <si>
    <t>TLAL-DGOP-FAIS-AD-002-14</t>
  </si>
  <si>
    <t>EL C. JORGE EDUARDO HERRERA RIVERA</t>
  </si>
  <si>
    <t>TLAL-DGOP-PIM-REP-IR-001-14</t>
  </si>
  <si>
    <t>ELABORACIÓN DE ANÁLISIS COSTO BENEFICIO SIMPLIFICADO Y MANIFESTACIÓN DE IMPACTO AMBIENTAL EN LA MODALIDAD DE PARTICULAR DEL PROYECTO EJECUTIVO PARA EL PROYECTO DEL PUENTE VEHÍCULAR MARIO COLIN</t>
  </si>
  <si>
    <t>UBICADO EN LA AV. MARIO COLIN Y AYUNTAMIENTO, EN LA COL. CENTRO INDUSTRIAL TLALNEPANTLA DE BAZ</t>
  </si>
  <si>
    <t>GRUPO CONSTRUCTOR PREMURHE, S.A. DE C.V.</t>
  </si>
  <si>
    <t>TLAL-DGOP-PIM-AD-001-14</t>
  </si>
  <si>
    <t>TLAL-DGOP-PIM-IR-001-14</t>
  </si>
  <si>
    <t>TLAL-DGOP-PIM-IR-002-14</t>
  </si>
  <si>
    <t>TLAL-DGOP-PIM-IR-003-14</t>
  </si>
  <si>
    <t>TLAL-DGOP-PIM-IR-004-14</t>
  </si>
  <si>
    <t>TLAL-DGOP-PIM-IR-006-14</t>
  </si>
  <si>
    <t>OBRA RECIEN PINTADA</t>
  </si>
  <si>
    <t>NO SE REQUIEREN TRABAJOS. NO SE CONTRATA</t>
  </si>
  <si>
    <t>BARDA RECIEN CONSTRUIDA. NO SE CONTRATA</t>
  </si>
  <si>
    <t>TLAL-DGOP-PIM-HABITAT-AD-004-14</t>
  </si>
  <si>
    <t>TLAL-DGOP-FEFOM-LP-002-14</t>
  </si>
  <si>
    <t>GRUPO INMOBILIARIO Y CONSTRUCTOR OLIMPO, S.A. DE C.V.</t>
  </si>
  <si>
    <t>INGENIERÍA Y CONSTRUCCIÓN ECONIG, S.A. DE C.V.</t>
  </si>
  <si>
    <t>URBANIZACIONES Y DESARROLLOS URDES, S.A. DE C.V.</t>
  </si>
  <si>
    <t>DESARROLLO Y CONSTRUCCIONES CARIBALI, S.A. DE C.V.</t>
  </si>
  <si>
    <t>CONTRATADA EN 2013</t>
  </si>
  <si>
    <t>OBRA EJECUTADA</t>
  </si>
  <si>
    <t>SI</t>
  </si>
</sst>
</file>

<file path=xl/styles.xml><?xml version="1.0" encoding="utf-8"?>
<styleSheet xmlns="http://schemas.openxmlformats.org/spreadsheetml/2006/main">
  <numFmts count="10">
    <numFmt numFmtId="8" formatCode="&quot;$&quot;#,##0.00;[Red]\-&quot;$&quot;#,##0.00"/>
    <numFmt numFmtId="44" formatCode="_-&quot;$&quot;* #,##0.00_-;\-&quot;$&quot;* #,##0.00_-;_-&quot;$&quot;* &quot;-&quot;??_-;_-@_-"/>
    <numFmt numFmtId="43" formatCode="_-* #,##0.00_-;\-* #,##0.00_-;_-* &quot;-&quot;??_-;_-@_-"/>
    <numFmt numFmtId="164" formatCode="_-* #,##0.00\ &quot;€&quot;_-;\-* #,##0.00\ &quot;€&quot;_-;_-* &quot;-&quot;??\ &quot;€&quot;_-;_-@_-"/>
    <numFmt numFmtId="165" formatCode="_-* #,##0.00_$_-;\-* #,##0.00_$_-;_-* &quot;-&quot;??_$_-;_-@_-"/>
    <numFmt numFmtId="166" formatCode="[$-80A]d&quot; de &quot;mmmm&quot; de &quot;yyyy;@"/>
    <numFmt numFmtId="167" formatCode="_-[$$-80A]* #,##0.00_-;\-[$$-80A]* #,##0.00_-;_-[$$-80A]* &quot;-&quot;??_-;_-@_-"/>
    <numFmt numFmtId="168" formatCode="&quot;REV. CATALOGO)&quot;\ 0"/>
    <numFmt numFmtId="169" formatCode="_-* #,##0.00\ &quot;Pts&quot;_-;\-* #,##0.00\ &quot;Pts&quot;_-;_-* &quot;-&quot;??\ &quot;Pts&quot;_-;_-@_-"/>
    <numFmt numFmtId="170" formatCode="_-* #,##0.00\ [$€]_-;\-* #,##0.00\ [$€]_-;_-* &quot;-&quot;??\ [$€]_-;_-@_-"/>
  </numFmts>
  <fonts count="88">
    <font>
      <sz val="11"/>
      <color theme="1"/>
      <name val="Calibri"/>
      <family val="2"/>
      <scheme val="minor"/>
    </font>
    <font>
      <sz val="11"/>
      <color theme="1"/>
      <name val="Calibri"/>
      <family val="2"/>
      <scheme val="minor"/>
    </font>
    <font>
      <sz val="10"/>
      <color theme="1"/>
      <name val="Calibri"/>
      <family val="2"/>
      <scheme val="minor"/>
    </font>
    <font>
      <b/>
      <sz val="10"/>
      <color rgb="FF000000"/>
      <name val="Calibri"/>
      <family val="2"/>
    </font>
    <font>
      <sz val="10"/>
      <color theme="1"/>
      <name val="Cambria"/>
      <family val="1"/>
    </font>
    <font>
      <b/>
      <sz val="12"/>
      <color theme="1"/>
      <name val="Calibri"/>
      <family val="2"/>
      <scheme val="minor"/>
    </font>
    <font>
      <b/>
      <sz val="14"/>
      <name val="Calibri"/>
      <family val="2"/>
    </font>
    <font>
      <b/>
      <sz val="12"/>
      <name val="Calibri"/>
      <family val="2"/>
      <scheme val="minor"/>
    </font>
    <font>
      <b/>
      <sz val="10"/>
      <color theme="1"/>
      <name val="Calibri"/>
      <family val="2"/>
      <scheme val="minor"/>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9"/>
      <name val="Calibri"/>
      <family val="2"/>
    </font>
    <font>
      <sz val="10"/>
      <name val="Arial"/>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8"/>
      <name val="MS Sans Serif"/>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rgb="FF000000"/>
      <name val="Calibri"/>
      <family val="2"/>
    </font>
    <font>
      <sz val="10"/>
      <name val="Verdana"/>
      <family val="2"/>
    </font>
    <font>
      <b/>
      <sz val="16"/>
      <name val="Calibri"/>
      <family val="2"/>
    </font>
    <font>
      <b/>
      <sz val="12"/>
      <name val="Calibri"/>
      <family val="2"/>
    </font>
    <font>
      <sz val="9"/>
      <name val="Calibri"/>
      <family val="2"/>
    </font>
    <font>
      <b/>
      <sz val="11"/>
      <name val="Calibri"/>
      <family val="2"/>
    </font>
    <font>
      <u/>
      <sz val="11"/>
      <color theme="10"/>
      <name val="Calibri"/>
      <family val="2"/>
      <scheme val="minor"/>
    </font>
    <font>
      <b/>
      <sz val="11"/>
      <color theme="0"/>
      <name val="Calibri"/>
      <family val="2"/>
      <scheme val="minor"/>
    </font>
    <font>
      <b/>
      <sz val="11"/>
      <color theme="1"/>
      <name val="Calibri"/>
      <family val="2"/>
      <scheme val="minor"/>
    </font>
    <font>
      <sz val="12"/>
      <color theme="1"/>
      <name val="Calibri"/>
      <family val="2"/>
      <scheme val="minor"/>
    </font>
    <font>
      <b/>
      <sz val="10"/>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u/>
      <sz val="12"/>
      <color rgb="FF00B050"/>
      <name val="Calibri"/>
      <family val="2"/>
      <scheme val="minor"/>
    </font>
    <font>
      <sz val="10"/>
      <name val="Calibri"/>
      <family val="2"/>
      <scheme val="minor"/>
    </font>
    <font>
      <sz val="8"/>
      <name val="Arial"/>
      <family val="2"/>
    </font>
    <font>
      <sz val="10"/>
      <color theme="1"/>
      <name val="Arial"/>
      <family val="2"/>
    </font>
    <font>
      <sz val="8"/>
      <color rgb="FF000000"/>
      <name val="Arial"/>
      <family val="2"/>
    </font>
    <font>
      <b/>
      <sz val="12"/>
      <color indexed="8"/>
      <name val="Calibri"/>
      <family val="2"/>
      <scheme val="minor"/>
    </font>
    <font>
      <b/>
      <sz val="14"/>
      <color indexed="8"/>
      <name val="Calibri"/>
      <family val="2"/>
      <scheme val="minor"/>
    </font>
    <font>
      <b/>
      <sz val="14"/>
      <name val="Calibri"/>
      <family val="2"/>
      <scheme val="minor"/>
    </font>
    <font>
      <sz val="12"/>
      <name val="Calibri"/>
      <family val="2"/>
      <scheme val="minor"/>
    </font>
    <font>
      <b/>
      <sz val="9"/>
      <color indexed="81"/>
      <name val="Tahoma"/>
      <family val="2"/>
    </font>
    <font>
      <sz val="9"/>
      <color indexed="81"/>
      <name val="Tahoma"/>
      <family val="2"/>
    </font>
    <font>
      <sz val="10"/>
      <name val="Tahoma"/>
      <family val="2"/>
    </font>
    <font>
      <b/>
      <sz val="10"/>
      <color indexed="63"/>
      <name val="Tahoma"/>
      <family val="2"/>
    </font>
    <font>
      <sz val="8"/>
      <name val="Tahoma"/>
      <family val="2"/>
    </font>
    <font>
      <b/>
      <sz val="11"/>
      <name val="Calibri"/>
      <family val="2"/>
      <scheme val="minor"/>
    </font>
    <font>
      <b/>
      <sz val="11"/>
      <color rgb="FF000000"/>
      <name val="Calibri"/>
      <family val="2"/>
    </font>
    <font>
      <sz val="8"/>
      <name val="Calibri"/>
      <family val="2"/>
    </font>
    <font>
      <b/>
      <sz val="8"/>
      <name val="Calibri"/>
      <family val="2"/>
      <scheme val="minor"/>
    </font>
    <font>
      <b/>
      <sz val="8"/>
      <name val="Calibri"/>
      <family val="2"/>
    </font>
    <font>
      <sz val="8"/>
      <name val="Calibri"/>
      <family val="2"/>
      <scheme val="minor"/>
    </font>
    <font>
      <sz val="8"/>
      <color rgb="FF000000"/>
      <name val="Calibri"/>
      <family val="2"/>
    </font>
    <font>
      <u/>
      <sz val="11"/>
      <color theme="10"/>
      <name val="Calibri"/>
      <family val="2"/>
    </font>
    <font>
      <sz val="10"/>
      <color theme="1"/>
      <name val="Calibri"/>
      <family val="2"/>
    </font>
    <font>
      <b/>
      <sz val="12"/>
      <color theme="1"/>
      <name val="Calibri"/>
      <family val="2"/>
    </font>
    <font>
      <sz val="11"/>
      <color theme="1"/>
      <name val="Calibri"/>
      <family val="2"/>
    </font>
    <font>
      <sz val="8"/>
      <color theme="1"/>
      <name val="Calibri"/>
      <family val="2"/>
    </font>
    <font>
      <sz val="8"/>
      <color theme="0"/>
      <name val="Calibri"/>
      <family val="2"/>
    </font>
    <font>
      <b/>
      <sz val="16"/>
      <color theme="1"/>
      <name val="Calibri"/>
      <family val="2"/>
      <scheme val="minor"/>
    </font>
    <font>
      <b/>
      <sz val="16"/>
      <name val="Calibri"/>
      <family val="2"/>
      <scheme val="minor"/>
    </font>
    <font>
      <b/>
      <sz val="8"/>
      <color theme="1"/>
      <name val="Calibri"/>
      <family val="2"/>
    </font>
    <font>
      <b/>
      <sz val="8"/>
      <color rgb="FF000000"/>
      <name val="Calibri"/>
      <family val="2"/>
    </font>
    <font>
      <b/>
      <sz val="14"/>
      <color theme="1"/>
      <name val="Calibri"/>
      <family val="2"/>
      <scheme val="minor"/>
    </font>
    <font>
      <sz val="11"/>
      <color theme="1"/>
      <name val="Tahoma"/>
      <family val="2"/>
    </font>
    <font>
      <b/>
      <sz val="7"/>
      <color theme="1"/>
      <name val="Calibri"/>
      <family val="2"/>
    </font>
    <font>
      <sz val="8"/>
      <color theme="1"/>
      <name val="Arial"/>
      <family val="2"/>
    </font>
    <font>
      <sz val="11"/>
      <color rgb="FF000000"/>
      <name val="Calibri"/>
      <family val="2"/>
      <scheme val="minor"/>
    </font>
    <font>
      <sz val="8"/>
      <color rgb="FF000000"/>
      <name val="Calibri"/>
      <family val="2"/>
      <scheme val="minor"/>
    </font>
    <font>
      <b/>
      <sz val="8"/>
      <color rgb="FF000000"/>
      <name val="Calibri"/>
      <family val="2"/>
      <scheme val="minor"/>
    </font>
    <font>
      <b/>
      <sz val="8"/>
      <color indexed="63"/>
      <name val="Calibri"/>
      <family val="2"/>
      <scheme val="minor"/>
    </font>
    <font>
      <b/>
      <sz val="8"/>
      <color theme="0"/>
      <name val="Calibri"/>
      <family val="2"/>
      <scheme val="minor"/>
    </font>
    <font>
      <b/>
      <sz val="8"/>
      <color indexed="9"/>
      <name val="Calibri"/>
      <family val="2"/>
      <scheme val="minor"/>
    </font>
    <font>
      <b/>
      <sz val="16"/>
      <color indexed="8"/>
      <name val="Calibri"/>
      <family val="2"/>
      <scheme val="minor"/>
    </font>
    <font>
      <b/>
      <sz val="8"/>
      <color theme="1"/>
      <name val="Calibri"/>
      <scheme val="minor"/>
    </font>
    <font>
      <b/>
      <sz val="8"/>
      <color rgb="FF000000"/>
      <name val="Calibri"/>
      <scheme val="minor"/>
    </font>
    <font>
      <sz val="11"/>
      <name val="Calibri"/>
      <family val="2"/>
      <scheme val="minor"/>
    </font>
    <font>
      <sz val="10"/>
      <name val="Arial"/>
    </font>
  </fonts>
  <fills count="39">
    <fill>
      <patternFill patternType="none"/>
    </fill>
    <fill>
      <patternFill patternType="gray125"/>
    </fill>
    <fill>
      <patternFill patternType="solid">
        <fgColor rgb="FFC2D69A"/>
        <bgColor indexed="64"/>
      </patternFill>
    </fill>
    <fill>
      <patternFill patternType="solid">
        <fgColor rgb="FFC2D69B"/>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59999389629810485"/>
        <bgColor indexed="64"/>
      </patternFill>
    </fill>
    <fill>
      <patternFill patternType="solid">
        <fgColor indexed="9"/>
        <bgColor indexed="64"/>
      </patternFill>
    </fill>
    <fill>
      <patternFill patternType="solid">
        <fgColor rgb="FFFFFF00"/>
        <bgColor indexed="64"/>
      </patternFill>
    </fill>
    <fill>
      <patternFill patternType="solid">
        <fgColor theme="0" tint="-0.14999847407452621"/>
        <bgColor indexed="64"/>
      </patternFill>
    </fill>
    <fill>
      <patternFill patternType="solid">
        <fgColor rgb="FFA5A5A5"/>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C000"/>
        <bgColor indexed="64"/>
      </patternFill>
    </fill>
    <fill>
      <patternFill patternType="solid">
        <fgColor theme="6" tint="-0.249977111117893"/>
        <bgColor indexed="64"/>
      </patternFill>
    </fill>
    <fill>
      <patternFill patternType="solid">
        <fgColor theme="2" tint="-9.9978637043366805E-2"/>
        <bgColor indexed="64"/>
      </patternFill>
    </fill>
    <fill>
      <patternFill patternType="solid">
        <fgColor rgb="FFFF0000"/>
        <bgColor indexed="64"/>
      </patternFill>
    </fill>
    <fill>
      <patternFill patternType="solid">
        <fgColor theme="0" tint="-4.9989318521683403E-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auto="1"/>
      </right>
      <top style="thin">
        <color auto="1"/>
      </top>
      <bottom style="thin">
        <color indexed="64"/>
      </bottom>
      <diagonal/>
    </border>
  </borders>
  <cellStyleXfs count="195">
    <xf numFmtId="0" fontId="0" fillId="0" borderId="0"/>
    <xf numFmtId="44" fontId="1"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1" fillId="6" borderId="0" applyNumberFormat="0" applyBorder="0" applyAlignment="0" applyProtection="0"/>
    <xf numFmtId="0" fontId="12" fillId="7" borderId="0" applyNumberFormat="0" applyBorder="0" applyAlignment="0" applyProtection="0"/>
    <xf numFmtId="0" fontId="13" fillId="23" borderId="7" applyNumberFormat="0" applyAlignment="0" applyProtection="0"/>
    <xf numFmtId="0" fontId="14" fillId="24" borderId="8" applyNumberFormat="0" applyAlignment="0" applyProtection="0"/>
    <xf numFmtId="44" fontId="9" fillId="0" borderId="0" applyFont="0" applyFill="0" applyBorder="0" applyAlignment="0" applyProtection="0"/>
    <xf numFmtId="44" fontId="9" fillId="0" borderId="0" applyFont="0" applyFill="0" applyBorder="0" applyAlignment="0" applyProtection="0"/>
    <xf numFmtId="164" fontId="15" fillId="0" borderId="0" applyFont="0" applyFill="0" applyBorder="0" applyAlignment="0" applyProtection="0"/>
    <xf numFmtId="0" fontId="16" fillId="0" borderId="0" applyNumberFormat="0" applyFill="0" applyBorder="0" applyAlignment="0" applyProtection="0"/>
    <xf numFmtId="0" fontId="12" fillId="7" borderId="0" applyNumberFormat="0" applyBorder="0" applyAlignment="0" applyProtection="0"/>
    <xf numFmtId="0" fontId="12" fillId="7" borderId="0" applyNumberFormat="0" applyBorder="0" applyAlignment="0" applyProtection="0"/>
    <xf numFmtId="0" fontId="17" fillId="0" borderId="9" applyNumberFormat="0" applyFill="0" applyAlignment="0" applyProtection="0"/>
    <xf numFmtId="0" fontId="18" fillId="0" borderId="10" applyNumberFormat="0" applyFill="0" applyAlignment="0" applyProtection="0"/>
    <xf numFmtId="0" fontId="19" fillId="0" borderId="11" applyNumberFormat="0" applyFill="0" applyAlignment="0" applyProtection="0"/>
    <xf numFmtId="0" fontId="19" fillId="0" borderId="0" applyNumberFormat="0" applyFill="0" applyBorder="0" applyAlignment="0" applyProtection="0"/>
    <xf numFmtId="0" fontId="20" fillId="10" borderId="7" applyNumberFormat="0" applyAlignment="0" applyProtection="0"/>
    <xf numFmtId="0" fontId="21" fillId="0" borderId="12" applyNumberFormat="0" applyFill="0" applyAlignment="0" applyProtection="0"/>
    <xf numFmtId="43" fontId="15"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15"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22" fillId="25"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23" fillId="0" borderId="0"/>
    <xf numFmtId="0" fontId="15" fillId="26" borderId="13" applyNumberFormat="0" applyFont="0" applyAlignment="0" applyProtection="0"/>
    <xf numFmtId="0" fontId="24" fillId="23" borderId="14" applyNumberFormat="0" applyAlignment="0" applyProtection="0"/>
    <xf numFmtId="9" fontId="15"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25" fillId="0" borderId="0" applyNumberFormat="0" applyFill="0" applyBorder="0" applyAlignment="0" applyProtection="0"/>
    <xf numFmtId="0" fontId="26" fillId="0" borderId="15" applyNumberFormat="0" applyFill="0" applyAlignment="0" applyProtection="0"/>
    <xf numFmtId="0" fontId="27" fillId="0" borderId="0" applyNumberFormat="0" applyFill="0" applyBorder="0" applyAlignment="0" applyProtection="0"/>
    <xf numFmtId="43" fontId="1" fillId="0" borderId="0" applyFont="0" applyFill="0" applyBorder="0" applyAlignment="0" applyProtection="0"/>
    <xf numFmtId="0" fontId="29" fillId="0" borderId="0"/>
    <xf numFmtId="165" fontId="29" fillId="0" borderId="0" applyFont="0" applyFill="0" applyBorder="0" applyAlignment="0" applyProtection="0"/>
    <xf numFmtId="0" fontId="34" fillId="0" borderId="0" applyNumberFormat="0" applyFill="0" applyBorder="0" applyAlignment="0" applyProtection="0"/>
    <xf numFmtId="0" fontId="35" fillId="31" borderId="21" applyNumberFormat="0" applyAlignment="0" applyProtection="0"/>
    <xf numFmtId="43" fontId="15"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15" fillId="0" borderId="0"/>
    <xf numFmtId="43" fontId="15" fillId="0" borderId="0" applyFont="0" applyFill="0" applyBorder="0" applyAlignment="0" applyProtection="0"/>
    <xf numFmtId="0" fontId="13" fillId="23" borderId="44" applyNumberFormat="0" applyAlignment="0" applyProtection="0"/>
    <xf numFmtId="0" fontId="20" fillId="10" borderId="44" applyNumberFormat="0" applyAlignment="0" applyProtection="0"/>
    <xf numFmtId="0" fontId="24" fillId="23" borderId="45" applyNumberFormat="0" applyAlignment="0" applyProtection="0"/>
    <xf numFmtId="0" fontId="26" fillId="0" borderId="46" applyNumberFormat="0" applyFill="0" applyAlignment="0" applyProtection="0"/>
    <xf numFmtId="44" fontId="9" fillId="0" borderId="0" applyFont="0" applyFill="0" applyBorder="0" applyAlignment="0" applyProtection="0"/>
    <xf numFmtId="44" fontId="77" fillId="0" borderId="0" applyFont="0" applyFill="0" applyBorder="0" applyAlignment="0" applyProtection="0"/>
    <xf numFmtId="0" fontId="77" fillId="0" borderId="0"/>
    <xf numFmtId="0" fontId="87" fillId="0" borderId="0"/>
    <xf numFmtId="170" fontId="15" fillId="0" borderId="0" applyFont="0" applyFill="0" applyBorder="0" applyAlignment="0" applyProtection="0"/>
    <xf numFmtId="169" fontId="15" fillId="0" borderId="0" applyFont="0" applyFill="0" applyBorder="0" applyAlignment="0" applyProtection="0"/>
    <xf numFmtId="44" fontId="9" fillId="0" borderId="0" applyFont="0" applyFill="0" applyBorder="0" applyAlignment="0" applyProtection="0"/>
    <xf numFmtId="44" fontId="15" fillId="0" borderId="0" applyFont="0" applyFill="0" applyBorder="0" applyAlignment="0" applyProtection="0"/>
    <xf numFmtId="9" fontId="15" fillId="0" borderId="0" applyFont="0" applyFill="0" applyBorder="0" applyAlignment="0" applyProtection="0"/>
    <xf numFmtId="44" fontId="9" fillId="0" borderId="0" applyFont="0" applyFill="0" applyBorder="0" applyAlignment="0" applyProtection="0"/>
    <xf numFmtId="0" fontId="15" fillId="0" borderId="0"/>
    <xf numFmtId="44" fontId="1"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15"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15"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5" fillId="0" borderId="0" applyFont="0" applyFill="0" applyBorder="0" applyAlignment="0" applyProtection="0"/>
    <xf numFmtId="0" fontId="24" fillId="23" borderId="59" applyNumberFormat="0" applyAlignment="0" applyProtection="0"/>
    <xf numFmtId="0" fontId="26" fillId="0" borderId="60" applyNumberFormat="0" applyFill="0" applyAlignment="0" applyProtection="0"/>
    <xf numFmtId="44" fontId="9" fillId="0" borderId="0" applyFont="0" applyFill="0" applyBorder="0" applyAlignment="0" applyProtection="0"/>
    <xf numFmtId="44" fontId="77" fillId="0" borderId="0" applyFont="0" applyFill="0" applyBorder="0" applyAlignment="0" applyProtection="0"/>
  </cellStyleXfs>
  <cellXfs count="732">
    <xf numFmtId="0" fontId="0" fillId="0" borderId="0" xfId="0"/>
    <xf numFmtId="0" fontId="2" fillId="0" borderId="0" xfId="0" applyFont="1"/>
    <xf numFmtId="0" fontId="2" fillId="0" borderId="0" xfId="0" applyFont="1" applyAlignment="1">
      <alignment vertical="center"/>
    </xf>
    <xf numFmtId="0" fontId="4" fillId="3" borderId="1" xfId="0" applyFont="1" applyFill="1" applyBorder="1" applyAlignment="1">
      <alignment wrapText="1"/>
    </xf>
    <xf numFmtId="0" fontId="3" fillId="2" borderId="1" xfId="0" applyFont="1" applyFill="1" applyBorder="1" applyAlignment="1">
      <alignment horizontal="center" vertical="center" wrapText="1"/>
    </xf>
    <xf numFmtId="44" fontId="2" fillId="0" borderId="0" xfId="0" applyNumberFormat="1" applyFont="1"/>
    <xf numFmtId="0" fontId="6" fillId="0" borderId="0" xfId="0" applyFont="1" applyFill="1" applyAlignment="1">
      <alignment horizontal="center"/>
    </xf>
    <xf numFmtId="0" fontId="7" fillId="0" borderId="0" xfId="0" applyFont="1" applyFill="1" applyBorder="1" applyAlignment="1">
      <alignment horizontal="center"/>
    </xf>
    <xf numFmtId="0" fontId="28" fillId="4" borderId="1" xfId="0" applyFont="1" applyFill="1" applyBorder="1" applyAlignment="1">
      <alignment horizontal="center" vertical="center"/>
    </xf>
    <xf numFmtId="0" fontId="34" fillId="0" borderId="0" xfId="128" applyAlignment="1">
      <alignment horizontal="right"/>
    </xf>
    <xf numFmtId="0" fontId="37" fillId="0" borderId="0" xfId="0" applyFont="1" applyAlignment="1">
      <alignment horizontal="center" vertical="center"/>
    </xf>
    <xf numFmtId="0" fontId="37" fillId="0" borderId="0" xfId="0" applyFont="1" applyAlignment="1">
      <alignment horizontal="center" vertical="center" wrapText="1"/>
    </xf>
    <xf numFmtId="0" fontId="37" fillId="0" borderId="0" xfId="0" applyFont="1" applyAlignment="1">
      <alignment horizontal="left" vertical="center" wrapText="1"/>
    </xf>
    <xf numFmtId="166" fontId="37" fillId="0" borderId="0" xfId="0" applyNumberFormat="1" applyFont="1" applyAlignment="1">
      <alignment horizontal="left"/>
    </xf>
    <xf numFmtId="0" fontId="36" fillId="32" borderId="17" xfId="0" applyFont="1" applyFill="1" applyBorder="1" applyAlignment="1">
      <alignment horizontal="center" vertical="center" wrapText="1"/>
    </xf>
    <xf numFmtId="0" fontId="2" fillId="33" borderId="1" xfId="0" applyFont="1" applyFill="1" applyBorder="1" applyAlignment="1">
      <alignment horizontal="center" vertical="center" wrapText="1"/>
    </xf>
    <xf numFmtId="0" fontId="2" fillId="33" borderId="1" xfId="0" applyFont="1" applyFill="1" applyBorder="1" applyAlignment="1">
      <alignment horizontal="center" vertical="center"/>
    </xf>
    <xf numFmtId="0" fontId="40" fillId="33" borderId="1" xfId="0" applyFont="1" applyFill="1" applyBorder="1" applyAlignment="1">
      <alignment horizontal="justify" vertical="center" wrapText="1"/>
    </xf>
    <xf numFmtId="0" fontId="40" fillId="3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40" fillId="4" borderId="1" xfId="0" applyFont="1" applyFill="1" applyBorder="1" applyAlignment="1">
      <alignment horizontal="justify" vertical="center" wrapText="1"/>
    </xf>
    <xf numFmtId="0" fontId="40" fillId="4" borderId="1" xfId="0" applyFont="1" applyFill="1" applyBorder="1" applyAlignment="1">
      <alignment horizontal="center" vertical="center" wrapText="1"/>
    </xf>
    <xf numFmtId="0" fontId="2" fillId="0" borderId="0" xfId="0" applyFont="1" applyAlignment="1">
      <alignment horizontal="center" vertical="center"/>
    </xf>
    <xf numFmtId="0" fontId="8" fillId="27" borderId="5" xfId="0" applyFont="1" applyFill="1" applyBorder="1" applyAlignment="1">
      <alignment horizontal="center" vertical="center"/>
    </xf>
    <xf numFmtId="0" fontId="8" fillId="27" borderId="5" xfId="0" applyFont="1" applyFill="1" applyBorder="1" applyAlignment="1">
      <alignment horizontal="center" vertical="center" wrapText="1"/>
    </xf>
    <xf numFmtId="0" fontId="5" fillId="0" borderId="0" xfId="0" applyFont="1" applyAlignment="1">
      <alignment horizontal="right" vertical="center"/>
    </xf>
    <xf numFmtId="0" fontId="37" fillId="0" borderId="0" xfId="0" applyFont="1"/>
    <xf numFmtId="0" fontId="37" fillId="0" borderId="0" xfId="0" applyFont="1" applyBorder="1" applyAlignment="1">
      <alignment horizontal="center" vertical="center" wrapText="1"/>
    </xf>
    <xf numFmtId="0" fontId="42" fillId="0" borderId="0" xfId="128" applyFont="1" applyBorder="1" applyAlignment="1">
      <alignment horizontal="right" vertical="center"/>
    </xf>
    <xf numFmtId="0" fontId="37" fillId="0" borderId="1" xfId="0" applyFont="1" applyBorder="1" applyAlignment="1">
      <alignment horizontal="center" vertical="center"/>
    </xf>
    <xf numFmtId="44" fontId="37" fillId="0" borderId="0" xfId="107" applyFont="1" applyAlignment="1">
      <alignment vertical="center"/>
    </xf>
    <xf numFmtId="43" fontId="37" fillId="0" borderId="0" xfId="0" applyNumberFormat="1" applyFont="1" applyAlignment="1">
      <alignment horizontal="center" vertical="center"/>
    </xf>
    <xf numFmtId="44" fontId="43" fillId="4" borderId="5" xfId="0" applyNumberFormat="1" applyFont="1" applyFill="1" applyBorder="1" applyAlignment="1">
      <alignment horizontal="center" vertical="center"/>
    </xf>
    <xf numFmtId="43" fontId="45" fillId="0" borderId="0" xfId="125" applyFont="1" applyAlignment="1">
      <alignment horizontal="center" vertical="center"/>
    </xf>
    <xf numFmtId="43" fontId="45" fillId="4" borderId="0" xfId="125" applyFont="1" applyFill="1" applyAlignment="1">
      <alignment horizontal="center" vertical="center"/>
    </xf>
    <xf numFmtId="0" fontId="37" fillId="29" borderId="0" xfId="0" applyFont="1" applyFill="1"/>
    <xf numFmtId="44" fontId="37" fillId="29" borderId="0" xfId="107" applyFont="1" applyFill="1" applyAlignment="1">
      <alignment vertical="center"/>
    </xf>
    <xf numFmtId="43" fontId="45" fillId="29" borderId="0" xfId="125" applyFont="1" applyFill="1" applyAlignment="1">
      <alignment horizontal="center" vertical="center"/>
    </xf>
    <xf numFmtId="0" fontId="37" fillId="29" borderId="0" xfId="0" applyFont="1" applyFill="1" applyAlignment="1">
      <alignment horizontal="center" vertical="center"/>
    </xf>
    <xf numFmtId="43" fontId="15" fillId="4" borderId="23" xfId="125" applyFont="1" applyFill="1" applyBorder="1" applyAlignment="1">
      <alignment vertical="center"/>
    </xf>
    <xf numFmtId="44" fontId="37" fillId="0" borderId="0" xfId="107" applyFont="1" applyBorder="1" applyAlignment="1">
      <alignment horizontal="center" vertical="center" wrapText="1"/>
    </xf>
    <xf numFmtId="0" fontId="37" fillId="0" borderId="0" xfId="0" applyFont="1" applyAlignment="1">
      <alignment vertical="center"/>
    </xf>
    <xf numFmtId="0" fontId="2" fillId="0" borderId="0" xfId="0" applyFont="1" applyAlignment="1">
      <alignment wrapText="1"/>
    </xf>
    <xf numFmtId="0" fontId="47" fillId="0" borderId="0" xfId="0" applyFont="1" applyBorder="1" applyAlignment="1">
      <alignment horizontal="center"/>
    </xf>
    <xf numFmtId="0" fontId="34" fillId="0" borderId="0" xfId="128" applyBorder="1" applyAlignment="1">
      <alignment horizontal="right" vertical="center"/>
    </xf>
    <xf numFmtId="0" fontId="37" fillId="0" borderId="0" xfId="0" applyFont="1" applyBorder="1"/>
    <xf numFmtId="0" fontId="50" fillId="0" borderId="0" xfId="0" applyFont="1" applyBorder="1" applyAlignment="1">
      <alignment horizontal="center"/>
    </xf>
    <xf numFmtId="0" fontId="42" fillId="0" borderId="0" xfId="128" applyFont="1" applyBorder="1" applyAlignment="1">
      <alignment vertical="center"/>
    </xf>
    <xf numFmtId="0" fontId="38" fillId="32" borderId="25" xfId="0" applyFont="1" applyFill="1" applyBorder="1" applyAlignment="1">
      <alignment horizontal="center" vertical="center" wrapText="1"/>
    </xf>
    <xf numFmtId="0" fontId="43" fillId="0" borderId="1" xfId="129" applyFont="1" applyFill="1" applyBorder="1" applyAlignment="1">
      <alignment horizontal="center" vertical="center"/>
    </xf>
    <xf numFmtId="0" fontId="43" fillId="0" borderId="1" xfId="129" applyFont="1" applyFill="1" applyBorder="1" applyAlignment="1">
      <alignment horizontal="justify" vertical="center" wrapText="1"/>
    </xf>
    <xf numFmtId="0" fontId="43" fillId="0" borderId="1" xfId="129" applyFont="1" applyFill="1" applyBorder="1" applyAlignment="1">
      <alignment horizontal="center" vertical="center" wrapText="1"/>
    </xf>
    <xf numFmtId="44" fontId="2" fillId="0" borderId="1" xfId="2" applyFont="1" applyBorder="1" applyAlignment="1">
      <alignment horizontal="center" vertical="center" wrapText="1"/>
    </xf>
    <xf numFmtId="44" fontId="37" fillId="0" borderId="0" xfId="3" applyFont="1" applyAlignment="1">
      <alignment vertical="center"/>
    </xf>
    <xf numFmtId="0" fontId="36" fillId="32" borderId="1" xfId="0" applyFont="1" applyFill="1" applyBorder="1" applyAlignment="1">
      <alignment horizontal="center" vertical="center"/>
    </xf>
    <xf numFmtId="0" fontId="36" fillId="32" borderId="1" xfId="0" applyFont="1" applyFill="1" applyBorder="1" applyAlignment="1">
      <alignment vertical="center"/>
    </xf>
    <xf numFmtId="44" fontId="36" fillId="32" borderId="1" xfId="3" applyFont="1" applyFill="1" applyBorder="1" applyAlignment="1">
      <alignment vertical="center"/>
    </xf>
    <xf numFmtId="0" fontId="43" fillId="32" borderId="1" xfId="129" applyFont="1" applyFill="1" applyBorder="1" applyAlignment="1">
      <alignment horizontal="center" vertical="center"/>
    </xf>
    <xf numFmtId="0" fontId="0" fillId="0" borderId="0" xfId="0" applyFont="1" applyAlignment="1">
      <alignment vertical="center"/>
    </xf>
    <xf numFmtId="44" fontId="37" fillId="0" borderId="1" xfId="3" applyFont="1" applyBorder="1" applyAlignment="1">
      <alignment vertical="center"/>
    </xf>
    <xf numFmtId="0" fontId="37" fillId="0" borderId="1" xfId="0" applyFont="1" applyBorder="1"/>
    <xf numFmtId="167" fontId="37" fillId="0" borderId="0" xfId="0" applyNumberFormat="1" applyFont="1"/>
    <xf numFmtId="0" fontId="53" fillId="0" borderId="0" xfId="126" applyFont="1"/>
    <xf numFmtId="0" fontId="53" fillId="0" borderId="0" xfId="126" applyFont="1" applyBorder="1"/>
    <xf numFmtId="0" fontId="56" fillId="32" borderId="1" xfId="0" applyFont="1" applyFill="1" applyBorder="1" applyAlignment="1">
      <alignment horizontal="center" vertical="center" wrapText="1"/>
    </xf>
    <xf numFmtId="0" fontId="56" fillId="32" borderId="25" xfId="0" applyFont="1" applyFill="1" applyBorder="1" applyAlignment="1">
      <alignment horizontal="center" vertical="center" wrapText="1"/>
    </xf>
    <xf numFmtId="44" fontId="53" fillId="0" borderId="0" xfId="1" applyFont="1"/>
    <xf numFmtId="44" fontId="53" fillId="0" borderId="0" xfId="1" applyFont="1" applyBorder="1"/>
    <xf numFmtId="0" fontId="5" fillId="0" borderId="0" xfId="0" applyFont="1" applyAlignment="1">
      <alignment horizontal="right"/>
    </xf>
    <xf numFmtId="0" fontId="47" fillId="0" borderId="0" xfId="0" applyFont="1" applyBorder="1" applyAlignment="1">
      <alignment horizontal="center"/>
    </xf>
    <xf numFmtId="0" fontId="40" fillId="0" borderId="0" xfId="0" applyFont="1" applyAlignment="1">
      <alignment vertical="center"/>
    </xf>
    <xf numFmtId="0" fontId="54" fillId="4" borderId="0" xfId="126" applyFont="1" applyFill="1" applyBorder="1" applyAlignment="1">
      <alignment horizontal="center" vertical="center" wrapText="1"/>
    </xf>
    <xf numFmtId="0" fontId="40" fillId="0" borderId="0" xfId="0" applyFont="1" applyAlignment="1">
      <alignment horizontal="center" vertical="center"/>
    </xf>
    <xf numFmtId="0" fontId="61" fillId="0" borderId="1" xfId="129" applyFont="1" applyFill="1" applyBorder="1" applyAlignment="1">
      <alignment horizontal="center" vertical="center"/>
    </xf>
    <xf numFmtId="0" fontId="61" fillId="0" borderId="1" xfId="129" applyFont="1" applyFill="1" applyBorder="1" applyAlignment="1">
      <alignment horizontal="justify" vertical="center" wrapText="1"/>
    </xf>
    <xf numFmtId="0" fontId="61" fillId="0" borderId="1" xfId="129" applyFont="1" applyFill="1" applyBorder="1" applyAlignment="1">
      <alignment horizontal="center" vertical="center" wrapText="1"/>
    </xf>
    <xf numFmtId="0" fontId="40" fillId="0" borderId="1" xfId="0" applyFont="1" applyBorder="1" applyAlignment="1">
      <alignment horizontal="center" vertical="center"/>
    </xf>
    <xf numFmtId="44" fontId="40" fillId="0" borderId="1" xfId="2" applyFont="1" applyBorder="1" applyAlignment="1">
      <alignment horizontal="center" vertical="center" wrapText="1"/>
    </xf>
    <xf numFmtId="44" fontId="40" fillId="0" borderId="1" xfId="107" applyFont="1" applyBorder="1" applyAlignment="1">
      <alignment vertical="center"/>
    </xf>
    <xf numFmtId="0" fontId="61" fillId="0" borderId="1" xfId="129" applyFont="1" applyFill="1" applyBorder="1" applyAlignment="1">
      <alignment horizontal="left" vertical="center" wrapText="1"/>
    </xf>
    <xf numFmtId="0" fontId="53" fillId="0" borderId="0" xfId="126" applyFont="1" applyAlignment="1">
      <alignment horizontal="center"/>
    </xf>
    <xf numFmtId="0" fontId="59" fillId="32" borderId="25" xfId="0" applyFont="1" applyFill="1" applyBorder="1" applyAlignment="1">
      <alignment horizontal="center" vertical="center" wrapText="1"/>
    </xf>
    <xf numFmtId="0" fontId="32" fillId="36" borderId="0" xfId="0" applyFont="1" applyFill="1" applyBorder="1" applyAlignment="1">
      <alignment horizontal="center" vertical="center"/>
    </xf>
    <xf numFmtId="0" fontId="62" fillId="4" borderId="1" xfId="0" applyFont="1" applyFill="1" applyBorder="1" applyAlignment="1">
      <alignment vertical="center" wrapText="1"/>
    </xf>
    <xf numFmtId="44" fontId="62" fillId="4" borderId="1" xfId="1" applyFont="1" applyFill="1" applyBorder="1" applyAlignment="1">
      <alignment horizontal="center" vertical="center"/>
    </xf>
    <xf numFmtId="44" fontId="62" fillId="4" borderId="1" xfId="1" applyFont="1" applyFill="1" applyBorder="1" applyAlignment="1">
      <alignment horizontal="left" vertical="center" wrapText="1"/>
    </xf>
    <xf numFmtId="0" fontId="62" fillId="4" borderId="28" xfId="0" applyFont="1" applyFill="1" applyBorder="1" applyAlignment="1">
      <alignment horizontal="left" vertical="center" wrapText="1"/>
    </xf>
    <xf numFmtId="0" fontId="6" fillId="0" borderId="0" xfId="0" applyFont="1" applyFill="1" applyAlignment="1">
      <alignment horizontal="center"/>
    </xf>
    <xf numFmtId="0" fontId="7" fillId="0" borderId="0" xfId="0" applyFont="1" applyFill="1" applyBorder="1" applyAlignment="1">
      <alignment horizontal="center" wrapText="1"/>
    </xf>
    <xf numFmtId="0" fontId="5" fillId="0" borderId="0" xfId="0" applyFont="1" applyAlignment="1">
      <alignment horizontal="center" vertical="center" wrapText="1"/>
    </xf>
    <xf numFmtId="0" fontId="62" fillId="4" borderId="1" xfId="0" applyFont="1" applyFill="1" applyBorder="1" applyAlignment="1">
      <alignment horizontal="center" vertical="center"/>
    </xf>
    <xf numFmtId="0" fontId="64" fillId="0" borderId="0" xfId="0" applyFont="1"/>
    <xf numFmtId="0" fontId="63" fillId="0" borderId="0" xfId="128" applyFont="1" applyAlignment="1">
      <alignment horizontal="right"/>
    </xf>
    <xf numFmtId="0" fontId="66" fillId="0" borderId="0" xfId="0" applyFont="1"/>
    <xf numFmtId="0" fontId="64" fillId="0" borderId="0" xfId="0" applyFont="1" applyAlignment="1">
      <alignment vertical="center"/>
    </xf>
    <xf numFmtId="0" fontId="67" fillId="0" borderId="0" xfId="0" applyFont="1"/>
    <xf numFmtId="0" fontId="1" fillId="0" borderId="0" xfId="142"/>
    <xf numFmtId="0" fontId="0" fillId="0" borderId="0" xfId="0" applyBorder="1"/>
    <xf numFmtId="0" fontId="6" fillId="0" borderId="0" xfId="0" applyFont="1" applyFill="1" applyAlignment="1">
      <alignment horizontal="center" vertical="center" wrapText="1"/>
    </xf>
    <xf numFmtId="0" fontId="0" fillId="0" borderId="0" xfId="0" applyBorder="1" applyAlignment="1">
      <alignment horizontal="center" vertical="center" wrapText="1"/>
    </xf>
    <xf numFmtId="0" fontId="2" fillId="0" borderId="0" xfId="0" applyFont="1" applyBorder="1"/>
    <xf numFmtId="0" fontId="0" fillId="0" borderId="0" xfId="0" applyAlignment="1">
      <alignment wrapText="1"/>
    </xf>
    <xf numFmtId="0" fontId="0" fillId="0" borderId="0" xfId="0" applyAlignment="1">
      <alignment horizontal="center" vertical="center" wrapText="1"/>
    </xf>
    <xf numFmtId="44" fontId="2" fillId="0" borderId="0" xfId="1" applyFont="1" applyAlignment="1">
      <alignment horizontal="left" vertical="center"/>
    </xf>
    <xf numFmtId="0" fontId="41" fillId="32" borderId="29" xfId="0" applyFont="1" applyFill="1" applyBorder="1" applyAlignment="1">
      <alignment horizontal="center" vertical="center" wrapText="1"/>
    </xf>
    <xf numFmtId="0" fontId="59" fillId="32" borderId="29" xfId="0" applyFont="1" applyFill="1" applyBorder="1" applyAlignment="1">
      <alignment horizontal="center" vertical="center" wrapText="1"/>
    </xf>
    <xf numFmtId="0" fontId="2" fillId="33" borderId="28" xfId="0" applyFont="1" applyFill="1" applyBorder="1" applyAlignment="1">
      <alignment horizontal="center" vertical="center" wrapText="1"/>
    </xf>
    <xf numFmtId="0" fontId="2" fillId="33" borderId="28" xfId="0" applyFont="1" applyFill="1" applyBorder="1" applyAlignment="1">
      <alignment horizontal="center" vertical="center"/>
    </xf>
    <xf numFmtId="0" fontId="40" fillId="0" borderId="28" xfId="0" applyFont="1" applyFill="1" applyBorder="1" applyAlignment="1">
      <alignment horizontal="justify" vertical="center" wrapText="1"/>
    </xf>
    <xf numFmtId="0" fontId="40" fillId="0" borderId="28" xfId="0" applyFont="1" applyFill="1" applyBorder="1" applyAlignment="1">
      <alignment horizontal="center" vertical="center" wrapText="1"/>
    </xf>
    <xf numFmtId="0" fontId="2" fillId="33" borderId="5" xfId="0" applyFont="1" applyFill="1" applyBorder="1" applyAlignment="1">
      <alignment horizontal="center" vertical="center"/>
    </xf>
    <xf numFmtId="0" fontId="2" fillId="33" borderId="5" xfId="0" applyFont="1" applyFill="1" applyBorder="1" applyAlignment="1">
      <alignment horizontal="center" vertical="center" wrapText="1"/>
    </xf>
    <xf numFmtId="0" fontId="40" fillId="0" borderId="5" xfId="0" applyFont="1" applyFill="1" applyBorder="1" applyAlignment="1">
      <alignment horizontal="justify" vertical="center" wrapText="1"/>
    </xf>
    <xf numFmtId="44" fontId="37" fillId="0" borderId="0" xfId="0" applyNumberFormat="1" applyFont="1" applyAlignment="1">
      <alignment horizontal="center" vertical="center" wrapText="1"/>
    </xf>
    <xf numFmtId="49" fontId="5" fillId="0" borderId="0" xfId="0" applyNumberFormat="1" applyFont="1" applyAlignment="1">
      <alignment horizontal="right" vertical="center"/>
    </xf>
    <xf numFmtId="0" fontId="60" fillId="0" borderId="0" xfId="0" applyFont="1" applyFill="1" applyBorder="1" applyAlignment="1">
      <alignment horizontal="center" vertical="center"/>
    </xf>
    <xf numFmtId="0" fontId="71" fillId="0" borderId="0" xfId="0" applyFont="1" applyAlignment="1">
      <alignment horizontal="center"/>
    </xf>
    <xf numFmtId="0" fontId="67" fillId="0" borderId="0" xfId="0" applyFont="1" applyAlignment="1">
      <alignment horizontal="center"/>
    </xf>
    <xf numFmtId="0" fontId="54" fillId="4" borderId="0" xfId="126" applyFont="1" applyFill="1" applyBorder="1" applyAlignment="1">
      <alignment horizontal="center" vertical="center" wrapText="1"/>
    </xf>
    <xf numFmtId="0" fontId="40" fillId="0" borderId="31" xfId="0" applyFont="1" applyFill="1" applyBorder="1" applyAlignment="1">
      <alignment horizontal="center" vertical="center" wrapText="1"/>
    </xf>
    <xf numFmtId="0" fontId="7" fillId="0" borderId="0" xfId="142" applyFont="1" applyFill="1" applyBorder="1" applyAlignment="1">
      <alignment horizontal="center" wrapText="1"/>
    </xf>
    <xf numFmtId="0" fontId="54" fillId="4" borderId="0" xfId="126" applyFont="1" applyFill="1" applyBorder="1" applyAlignment="1">
      <alignment horizontal="center" vertical="center" wrapText="1"/>
    </xf>
    <xf numFmtId="0" fontId="1" fillId="4" borderId="0" xfId="142" applyFill="1"/>
    <xf numFmtId="0" fontId="62" fillId="4" borderId="31" xfId="0" applyFont="1" applyFill="1" applyBorder="1" applyAlignment="1">
      <alignment vertical="center" wrapText="1"/>
    </xf>
    <xf numFmtId="0" fontId="62" fillId="4" borderId="31" xfId="0" applyFont="1" applyFill="1" applyBorder="1" applyAlignment="1">
      <alignment horizontal="left" vertical="center" wrapText="1"/>
    </xf>
    <xf numFmtId="0" fontId="2" fillId="4" borderId="0" xfId="0" applyFont="1" applyFill="1" applyAlignment="1">
      <alignment vertical="center"/>
    </xf>
    <xf numFmtId="0" fontId="30" fillId="0" borderId="0" xfId="0" applyFont="1" applyFill="1" applyBorder="1" applyAlignment="1">
      <alignment horizontal="center" vertical="center"/>
    </xf>
    <xf numFmtId="0" fontId="67" fillId="0" borderId="0" xfId="0" applyFont="1" applyAlignment="1">
      <alignment vertical="center"/>
    </xf>
    <xf numFmtId="0" fontId="71" fillId="2" borderId="28" xfId="0" applyFont="1" applyFill="1" applyBorder="1" applyAlignment="1">
      <alignment horizontal="center" vertical="center" wrapText="1"/>
    </xf>
    <xf numFmtId="0" fontId="67" fillId="0" borderId="0" xfId="0" applyFont="1" applyAlignment="1">
      <alignment horizontal="center" vertical="center"/>
    </xf>
    <xf numFmtId="44" fontId="2" fillId="0" borderId="0" xfId="0" applyNumberFormat="1" applyFont="1" applyAlignment="1">
      <alignment vertical="center"/>
    </xf>
    <xf numFmtId="0" fontId="2" fillId="0" borderId="0" xfId="0" applyFont="1" applyAlignment="1">
      <alignment horizontal="center"/>
    </xf>
    <xf numFmtId="0" fontId="62" fillId="4" borderId="1" xfId="0" applyFont="1" applyFill="1" applyBorder="1" applyAlignment="1">
      <alignment horizontal="center" vertical="center" wrapText="1"/>
    </xf>
    <xf numFmtId="0" fontId="0" fillId="0" borderId="0" xfId="0" applyBorder="1" applyAlignment="1">
      <alignment horizontal="center" vertical="center"/>
    </xf>
    <xf numFmtId="44" fontId="55" fillId="0" borderId="0" xfId="1" applyFont="1"/>
    <xf numFmtId="0" fontId="55" fillId="0" borderId="0" xfId="126" applyFont="1"/>
    <xf numFmtId="44" fontId="0" fillId="0" borderId="0" xfId="1" applyFont="1"/>
    <xf numFmtId="0" fontId="73" fillId="0" borderId="0" xfId="0" applyFont="1" applyAlignment="1">
      <alignment horizontal="right"/>
    </xf>
    <xf numFmtId="0" fontId="7" fillId="0" borderId="0" xfId="0" applyFont="1" applyFill="1" applyBorder="1" applyAlignment="1">
      <alignment horizontal="center" wrapText="1"/>
    </xf>
    <xf numFmtId="0" fontId="65" fillId="0" borderId="0" xfId="0" applyFont="1" applyAlignment="1">
      <alignment horizontal="center"/>
    </xf>
    <xf numFmtId="0" fontId="62" fillId="4" borderId="5" xfId="0" applyFont="1" applyFill="1" applyBorder="1" applyAlignment="1">
      <alignment horizontal="justify" vertical="center" wrapText="1"/>
    </xf>
    <xf numFmtId="0" fontId="62" fillId="4" borderId="37" xfId="0" applyFont="1" applyFill="1" applyBorder="1" applyAlignment="1">
      <alignment horizontal="center" vertical="center"/>
    </xf>
    <xf numFmtId="0" fontId="62" fillId="4" borderId="37" xfId="0" applyFont="1" applyFill="1" applyBorder="1" applyAlignment="1">
      <alignment horizontal="justify" vertical="center" wrapText="1"/>
    </xf>
    <xf numFmtId="0" fontId="62" fillId="4" borderId="37" xfId="0" applyFont="1" applyFill="1" applyBorder="1" applyAlignment="1">
      <alignment horizontal="left" vertical="center" wrapText="1"/>
    </xf>
    <xf numFmtId="44" fontId="67" fillId="0" borderId="37" xfId="1" applyFont="1" applyBorder="1" applyAlignment="1">
      <alignment vertical="center" wrapText="1"/>
    </xf>
    <xf numFmtId="44" fontId="62" fillId="4" borderId="37" xfId="1" applyFont="1" applyFill="1" applyBorder="1" applyAlignment="1">
      <alignment horizontal="center" vertical="center"/>
    </xf>
    <xf numFmtId="0" fontId="72" fillId="2" borderId="37" xfId="0" applyFont="1" applyFill="1" applyBorder="1" applyAlignment="1">
      <alignment horizontal="center" vertical="center" wrapText="1"/>
    </xf>
    <xf numFmtId="0" fontId="71" fillId="2" borderId="37" xfId="0" applyFont="1" applyFill="1" applyBorder="1" applyAlignment="1">
      <alignment horizontal="center" vertical="center" wrapText="1"/>
    </xf>
    <xf numFmtId="0" fontId="57" fillId="30" borderId="37" xfId="0" applyFont="1" applyFill="1" applyBorder="1" applyAlignment="1">
      <alignment horizontal="center" vertical="center" wrapText="1"/>
    </xf>
    <xf numFmtId="44" fontId="62" fillId="4" borderId="37" xfId="1" applyFont="1" applyFill="1" applyBorder="1" applyAlignment="1">
      <alignment horizontal="left" vertical="center" wrapText="1"/>
    </xf>
    <xf numFmtId="0" fontId="32" fillId="36" borderId="37" xfId="0" applyFont="1" applyFill="1" applyBorder="1" applyAlignment="1">
      <alignment horizontal="center" vertical="center"/>
    </xf>
    <xf numFmtId="0" fontId="62" fillId="4" borderId="37" xfId="0" applyFont="1" applyFill="1" applyBorder="1" applyAlignment="1">
      <alignment vertical="center" wrapText="1"/>
    </xf>
    <xf numFmtId="44" fontId="67" fillId="4" borderId="37" xfId="0" applyNumberFormat="1" applyFont="1" applyFill="1" applyBorder="1" applyAlignment="1">
      <alignment horizontal="center" vertical="center"/>
    </xf>
    <xf numFmtId="3" fontId="67" fillId="4" borderId="37" xfId="0" applyNumberFormat="1" applyFont="1" applyFill="1" applyBorder="1" applyAlignment="1">
      <alignment horizontal="center" vertical="center" wrapText="1"/>
    </xf>
    <xf numFmtId="0" fontId="67" fillId="0" borderId="37" xfId="0" applyFont="1" applyBorder="1" applyAlignment="1">
      <alignment horizontal="justify" vertical="center" wrapText="1"/>
    </xf>
    <xf numFmtId="0" fontId="58" fillId="4" borderId="37" xfId="0" applyFont="1" applyFill="1" applyBorder="1" applyAlignment="1">
      <alignment horizontal="center" vertical="center"/>
    </xf>
    <xf numFmtId="0" fontId="58" fillId="0" borderId="37" xfId="0" applyFont="1" applyBorder="1" applyAlignment="1">
      <alignment horizontal="justify" vertical="center" wrapText="1"/>
    </xf>
    <xf numFmtId="0" fontId="58" fillId="4" borderId="37" xfId="0" applyFont="1" applyFill="1" applyBorder="1" applyAlignment="1">
      <alignment horizontal="left" vertical="center" wrapText="1"/>
    </xf>
    <xf numFmtId="44" fontId="58" fillId="4" borderId="37" xfId="1" applyFont="1" applyFill="1" applyBorder="1" applyAlignment="1">
      <alignment horizontal="center" vertical="center"/>
    </xf>
    <xf numFmtId="0" fontId="67" fillId="0" borderId="37" xfId="0" applyFont="1" applyBorder="1" applyAlignment="1">
      <alignment horizontal="left" vertical="center" wrapText="1"/>
    </xf>
    <xf numFmtId="43" fontId="68" fillId="0" borderId="37" xfId="125" applyFont="1" applyBorder="1" applyAlignment="1">
      <alignment horizontal="center" vertical="center" wrapText="1"/>
    </xf>
    <xf numFmtId="44" fontId="67" fillId="0" borderId="37" xfId="0" applyNumberFormat="1" applyFont="1" applyFill="1" applyBorder="1" applyAlignment="1">
      <alignment horizontal="center" vertical="center" wrapText="1"/>
    </xf>
    <xf numFmtId="0" fontId="7" fillId="0" borderId="0" xfId="0" applyFont="1" applyFill="1" applyBorder="1" applyAlignment="1">
      <alignment horizontal="center"/>
    </xf>
    <xf numFmtId="0" fontId="74" fillId="0" borderId="0" xfId="142" applyFont="1"/>
    <xf numFmtId="0" fontId="40" fillId="0" borderId="37" xfId="0" applyFont="1" applyFill="1" applyBorder="1" applyAlignment="1">
      <alignment horizontal="justify" vertical="center" wrapText="1"/>
    </xf>
    <xf numFmtId="0" fontId="40" fillId="0" borderId="19" xfId="0" applyFont="1" applyFill="1" applyBorder="1" applyAlignment="1">
      <alignment horizontal="justify" vertical="center" wrapText="1"/>
    </xf>
    <xf numFmtId="0" fontId="6" fillId="0" borderId="0" xfId="0" applyFont="1" applyFill="1" applyAlignment="1">
      <alignment horizontal="center"/>
    </xf>
    <xf numFmtId="0" fontId="30" fillId="0" borderId="0" xfId="0" applyFont="1" applyFill="1" applyAlignment="1">
      <alignment horizontal="right"/>
    </xf>
    <xf numFmtId="44" fontId="62" fillId="4" borderId="1" xfId="1" applyFont="1" applyFill="1" applyBorder="1" applyAlignment="1">
      <alignment horizontal="center" vertical="center" wrapText="1"/>
    </xf>
    <xf numFmtId="44" fontId="41" fillId="27" borderId="5" xfId="0" applyNumberFormat="1" applyFont="1" applyFill="1" applyBorder="1" applyAlignment="1">
      <alignment horizontal="center" vertical="center"/>
    </xf>
    <xf numFmtId="0" fontId="40" fillId="38" borderId="31" xfId="0" applyFont="1" applyFill="1" applyBorder="1" applyAlignment="1">
      <alignment horizontal="center" vertical="center" wrapText="1"/>
    </xf>
    <xf numFmtId="44" fontId="40" fillId="0" borderId="28" xfId="2" applyFont="1" applyFill="1" applyBorder="1" applyAlignment="1">
      <alignment horizontal="center" vertical="center"/>
    </xf>
    <xf numFmtId="0" fontId="36" fillId="29" borderId="47" xfId="0" applyFont="1" applyFill="1" applyBorder="1" applyAlignment="1">
      <alignment horizontal="center" vertical="center"/>
    </xf>
    <xf numFmtId="0" fontId="36" fillId="29" borderId="47" xfId="0" applyFont="1" applyFill="1" applyBorder="1" applyAlignment="1">
      <alignment horizontal="center" vertical="center" wrapText="1"/>
    </xf>
    <xf numFmtId="0" fontId="0" fillId="0" borderId="47" xfId="0" applyBorder="1"/>
    <xf numFmtId="0" fontId="0" fillId="0" borderId="47" xfId="0" applyBorder="1" applyAlignment="1">
      <alignment horizontal="center"/>
    </xf>
    <xf numFmtId="168" fontId="39" fillId="0" borderId="47" xfId="0" applyNumberFormat="1" applyFont="1" applyBorder="1" applyAlignment="1">
      <alignment horizontal="center" wrapText="1"/>
    </xf>
    <xf numFmtId="0" fontId="36" fillId="0" borderId="0" xfId="0" applyFont="1" applyAlignment="1">
      <alignment horizontal="center"/>
    </xf>
    <xf numFmtId="44" fontId="40" fillId="0" borderId="31" xfId="2" applyFont="1" applyFill="1" applyBorder="1" applyAlignment="1">
      <alignment horizontal="left" vertical="center" wrapText="1"/>
    </xf>
    <xf numFmtId="0" fontId="40" fillId="37" borderId="31" xfId="0" applyFont="1" applyFill="1" applyBorder="1" applyAlignment="1">
      <alignment horizontal="center" vertical="center" wrapText="1"/>
    </xf>
    <xf numFmtId="0" fontId="6" fillId="0" borderId="0" xfId="0" applyFont="1" applyFill="1" applyAlignment="1">
      <alignment horizontal="center"/>
    </xf>
    <xf numFmtId="0" fontId="7" fillId="0" borderId="0" xfId="0" applyFont="1" applyFill="1" applyBorder="1" applyAlignment="1">
      <alignment horizontal="center"/>
    </xf>
    <xf numFmtId="0" fontId="30" fillId="0" borderId="0" xfId="0" applyFont="1" applyFill="1" applyAlignment="1">
      <alignment horizontal="center"/>
    </xf>
    <xf numFmtId="0" fontId="73" fillId="0" borderId="0" xfId="0" applyFont="1" applyAlignment="1">
      <alignment horizontal="center"/>
    </xf>
    <xf numFmtId="0" fontId="62" fillId="4" borderId="28" xfId="0" applyFont="1" applyFill="1" applyBorder="1" applyAlignment="1">
      <alignment horizontal="center" vertical="center" wrapText="1"/>
    </xf>
    <xf numFmtId="0" fontId="62" fillId="4" borderId="28" xfId="0" applyFont="1" applyFill="1" applyBorder="1" applyAlignment="1">
      <alignment vertical="center" wrapText="1"/>
    </xf>
    <xf numFmtId="0" fontId="40" fillId="38" borderId="48" xfId="0" applyFont="1" applyFill="1" applyBorder="1" applyAlignment="1">
      <alignment horizontal="center" vertical="center" wrapText="1"/>
    </xf>
    <xf numFmtId="0" fontId="6" fillId="0" borderId="0" xfId="0" applyFont="1" applyFill="1" applyBorder="1" applyAlignment="1">
      <alignment horizontal="right" vertical="center"/>
    </xf>
    <xf numFmtId="0" fontId="72" fillId="2" borderId="28" xfId="0" applyFont="1" applyFill="1" applyBorder="1" applyAlignment="1">
      <alignment horizontal="center" vertical="center" wrapText="1"/>
    </xf>
    <xf numFmtId="0" fontId="75" fillId="2" borderId="28" xfId="0" applyFont="1" applyFill="1" applyBorder="1" applyAlignment="1">
      <alignment horizontal="center" vertical="center" wrapText="1"/>
    </xf>
    <xf numFmtId="44" fontId="40" fillId="0" borderId="31" xfId="2" applyFont="1" applyFill="1" applyBorder="1" applyAlignment="1">
      <alignment horizontal="center" vertical="center" wrapText="1"/>
    </xf>
    <xf numFmtId="0" fontId="71" fillId="2" borderId="51" xfId="0" applyFont="1" applyFill="1" applyBorder="1" applyAlignment="1">
      <alignment horizontal="center" vertical="center" wrapText="1"/>
    </xf>
    <xf numFmtId="44" fontId="62" fillId="4" borderId="51" xfId="1" applyFont="1" applyFill="1" applyBorder="1" applyAlignment="1">
      <alignment horizontal="center" vertical="center"/>
    </xf>
    <xf numFmtId="0" fontId="62" fillId="4" borderId="51" xfId="0" applyFont="1" applyFill="1" applyBorder="1" applyAlignment="1">
      <alignment horizontal="center" vertical="center" wrapText="1"/>
    </xf>
    <xf numFmtId="14" fontId="76" fillId="0" borderId="51" xfId="0" applyNumberFormat="1" applyFont="1" applyBorder="1" applyAlignment="1">
      <alignment horizontal="center" vertical="center" wrapText="1"/>
    </xf>
    <xf numFmtId="0" fontId="76" fillId="0" borderId="51" xfId="0" applyNumberFormat="1" applyFont="1" applyBorder="1" applyAlignment="1">
      <alignment horizontal="center" vertical="center" wrapText="1"/>
    </xf>
    <xf numFmtId="0" fontId="46" fillId="4" borderId="51" xfId="0" applyFont="1" applyFill="1" applyBorder="1" applyAlignment="1">
      <alignment vertical="center" wrapText="1"/>
    </xf>
    <xf numFmtId="44" fontId="46" fillId="4" borderId="51" xfId="0" applyNumberFormat="1" applyFont="1" applyFill="1" applyBorder="1" applyAlignment="1">
      <alignment vertical="center" wrapText="1"/>
    </xf>
    <xf numFmtId="14" fontId="46" fillId="4" borderId="51" xfId="0" applyNumberFormat="1" applyFont="1" applyFill="1" applyBorder="1" applyAlignment="1">
      <alignment horizontal="center" vertical="center" wrapText="1"/>
    </xf>
    <xf numFmtId="0" fontId="46" fillId="4" borderId="51" xfId="0" applyNumberFormat="1" applyFont="1" applyFill="1" applyBorder="1" applyAlignment="1">
      <alignment horizontal="center" vertical="center" wrapText="1"/>
    </xf>
    <xf numFmtId="0" fontId="62" fillId="4" borderId="51" xfId="0" applyFont="1" applyFill="1" applyBorder="1" applyAlignment="1">
      <alignment vertical="center" wrapText="1"/>
    </xf>
    <xf numFmtId="44" fontId="62" fillId="4" borderId="51" xfId="0" applyNumberFormat="1" applyFont="1" applyFill="1" applyBorder="1" applyAlignment="1">
      <alignment vertical="center" wrapText="1"/>
    </xf>
    <xf numFmtId="14" fontId="62" fillId="4" borderId="51" xfId="0" applyNumberFormat="1" applyFont="1" applyFill="1" applyBorder="1" applyAlignment="1">
      <alignment horizontal="center" vertical="center" wrapText="1"/>
    </xf>
    <xf numFmtId="0" fontId="62" fillId="4" borderId="51" xfId="0" applyNumberFormat="1" applyFont="1" applyFill="1" applyBorder="1" applyAlignment="1">
      <alignment horizontal="center" vertical="center" wrapText="1"/>
    </xf>
    <xf numFmtId="0" fontId="62" fillId="4" borderId="51" xfId="0" applyFont="1" applyFill="1" applyBorder="1" applyAlignment="1">
      <alignment horizontal="center" vertical="center"/>
    </xf>
    <xf numFmtId="44" fontId="67" fillId="0" borderId="51" xfId="1" applyFont="1" applyBorder="1" applyAlignment="1">
      <alignment vertical="center" wrapText="1"/>
    </xf>
    <xf numFmtId="0" fontId="62" fillId="4" borderId="51" xfId="0" applyFont="1" applyFill="1" applyBorder="1" applyAlignment="1">
      <alignment horizontal="justify" vertical="center" wrapText="1"/>
    </xf>
    <xf numFmtId="44" fontId="62" fillId="4" borderId="51" xfId="1" applyFont="1" applyFill="1" applyBorder="1" applyAlignment="1">
      <alignment horizontal="justify" vertical="center" wrapText="1"/>
    </xf>
    <xf numFmtId="44" fontId="62" fillId="4" borderId="51" xfId="0" applyNumberFormat="1" applyFont="1" applyFill="1" applyBorder="1" applyAlignment="1">
      <alignment horizontal="justify" vertical="center" wrapText="1"/>
    </xf>
    <xf numFmtId="0" fontId="62" fillId="4" borderId="51" xfId="0" applyNumberFormat="1" applyFont="1" applyFill="1" applyBorder="1" applyAlignment="1">
      <alignment horizontal="justify" vertical="center" wrapText="1"/>
    </xf>
    <xf numFmtId="44" fontId="72" fillId="4" borderId="51" xfId="1" applyFont="1" applyFill="1" applyBorder="1" applyAlignment="1">
      <alignment horizontal="center" vertical="center" wrapText="1"/>
    </xf>
    <xf numFmtId="44" fontId="62" fillId="4" borderId="51" xfId="0" applyNumberFormat="1" applyFont="1" applyFill="1" applyBorder="1" applyAlignment="1">
      <alignment horizontal="center" vertical="center" wrapText="1"/>
    </xf>
    <xf numFmtId="0" fontId="58" fillId="4" borderId="51" xfId="0" applyFont="1" applyFill="1" applyBorder="1" applyAlignment="1">
      <alignment horizontal="center" vertical="center"/>
    </xf>
    <xf numFmtId="3" fontId="62" fillId="4" borderId="51" xfId="0" applyNumberFormat="1" applyFont="1" applyFill="1" applyBorder="1" applyAlignment="1">
      <alignment horizontal="justify" vertical="center" wrapText="1"/>
    </xf>
    <xf numFmtId="0" fontId="76" fillId="0" borderId="51" xfId="0" applyFont="1" applyBorder="1" applyAlignment="1">
      <alignment horizontal="center" vertical="center"/>
    </xf>
    <xf numFmtId="0" fontId="62" fillId="4" borderId="51" xfId="1" applyNumberFormat="1" applyFont="1" applyFill="1" applyBorder="1" applyAlignment="1">
      <alignment horizontal="center" vertical="center" wrapText="1"/>
    </xf>
    <xf numFmtId="0" fontId="40" fillId="0" borderId="51" xfId="0" applyFont="1" applyBorder="1" applyAlignment="1">
      <alignment horizontal="center" vertical="center"/>
    </xf>
    <xf numFmtId="44" fontId="62" fillId="4" borderId="51" xfId="1" applyFont="1" applyFill="1" applyBorder="1" applyAlignment="1">
      <alignment horizontal="center" vertical="center" wrapText="1"/>
    </xf>
    <xf numFmtId="0" fontId="40" fillId="0" borderId="51" xfId="0" applyFont="1" applyFill="1" applyBorder="1" applyAlignment="1">
      <alignment horizontal="center" vertical="center"/>
    </xf>
    <xf numFmtId="0" fontId="62" fillId="4" borderId="51" xfId="1" applyNumberFormat="1" applyFont="1" applyFill="1" applyBorder="1" applyAlignment="1">
      <alignment horizontal="justify" vertical="center" wrapText="1"/>
    </xf>
    <xf numFmtId="0" fontId="40" fillId="0" borderId="51" xfId="0" applyFont="1" applyFill="1" applyBorder="1" applyAlignment="1">
      <alignment horizontal="center" vertical="center" wrapText="1"/>
    </xf>
    <xf numFmtId="0" fontId="41" fillId="0" borderId="51" xfId="0" applyFont="1" applyFill="1" applyBorder="1" applyAlignment="1">
      <alignment horizontal="center" vertical="center" wrapText="1"/>
    </xf>
    <xf numFmtId="44" fontId="62" fillId="4" borderId="51" xfId="1" applyNumberFormat="1" applyFont="1" applyFill="1" applyBorder="1" applyAlignment="1">
      <alignment horizontal="center" vertical="center" wrapText="1"/>
    </xf>
    <xf numFmtId="0" fontId="55" fillId="0" borderId="51" xfId="126" applyFont="1" applyFill="1" applyBorder="1" applyAlignment="1">
      <alignment horizontal="center" vertical="center" wrapText="1"/>
    </xf>
    <xf numFmtId="0" fontId="55" fillId="0" borderId="51" xfId="126" applyFont="1" applyBorder="1" applyAlignment="1">
      <alignment horizontal="center" vertical="center" wrapText="1"/>
    </xf>
    <xf numFmtId="0" fontId="76" fillId="0" borderId="51" xfId="0" applyFont="1" applyBorder="1" applyAlignment="1">
      <alignment vertical="center" wrapText="1"/>
    </xf>
    <xf numFmtId="44" fontId="76" fillId="0" borderId="51" xfId="0" applyNumberFormat="1" applyFont="1" applyBorder="1" applyAlignment="1">
      <alignment vertical="center" wrapText="1"/>
    </xf>
    <xf numFmtId="0" fontId="67" fillId="0" borderId="51" xfId="1" applyNumberFormat="1" applyFont="1" applyBorder="1" applyAlignment="1">
      <alignment horizontal="center" vertical="center" wrapText="1"/>
    </xf>
    <xf numFmtId="0" fontId="0" fillId="0" borderId="51" xfId="0" applyBorder="1" applyAlignment="1">
      <alignment vertical="center"/>
    </xf>
    <xf numFmtId="0" fontId="0" fillId="0" borderId="51" xfId="0" applyNumberFormat="1" applyBorder="1" applyAlignment="1">
      <alignment vertical="center"/>
    </xf>
    <xf numFmtId="0" fontId="0" fillId="0" borderId="0" xfId="0" applyAlignment="1">
      <alignment vertical="center"/>
    </xf>
    <xf numFmtId="44" fontId="40" fillId="0" borderId="0" xfId="1" applyFont="1" applyAlignment="1">
      <alignment vertical="center"/>
    </xf>
    <xf numFmtId="44" fontId="40" fillId="0" borderId="51" xfId="2" applyFont="1" applyFill="1" applyBorder="1" applyAlignment="1">
      <alignment horizontal="left" vertical="center" wrapText="1"/>
    </xf>
    <xf numFmtId="44" fontId="40" fillId="0" borderId="51" xfId="2" applyFont="1" applyFill="1" applyBorder="1" applyAlignment="1">
      <alignment horizontal="center" vertical="center" wrapText="1"/>
    </xf>
    <xf numFmtId="44" fontId="40" fillId="38" borderId="51" xfId="2" applyFont="1" applyFill="1" applyBorder="1" applyAlignment="1">
      <alignment horizontal="center" vertical="center" wrapText="1"/>
    </xf>
    <xf numFmtId="44" fontId="62" fillId="4" borderId="37" xfId="1" applyFont="1" applyFill="1" applyBorder="1" applyAlignment="1">
      <alignment horizontal="center" vertical="center" wrapText="1"/>
    </xf>
    <xf numFmtId="0" fontId="0" fillId="0" borderId="0" xfId="0" applyAlignment="1">
      <alignment horizontal="center" vertical="center"/>
    </xf>
    <xf numFmtId="0" fontId="0" fillId="0" borderId="51" xfId="0" applyBorder="1" applyAlignment="1">
      <alignment horizontal="center" vertical="center"/>
    </xf>
    <xf numFmtId="0" fontId="67" fillId="0" borderId="51" xfId="0" applyFont="1" applyBorder="1"/>
    <xf numFmtId="0" fontId="64" fillId="0" borderId="51" xfId="0" applyFont="1" applyBorder="1"/>
    <xf numFmtId="0" fontId="62" fillId="29" borderId="51" xfId="0" applyNumberFormat="1" applyFont="1" applyFill="1" applyBorder="1" applyAlignment="1">
      <alignment horizontal="center" vertical="center" wrapText="1"/>
    </xf>
    <xf numFmtId="0" fontId="65" fillId="0" borderId="0" xfId="0" applyFont="1" applyAlignment="1">
      <alignment horizontal="center"/>
    </xf>
    <xf numFmtId="0" fontId="62" fillId="4" borderId="43" xfId="0" applyFont="1" applyFill="1" applyBorder="1" applyAlignment="1">
      <alignment horizontal="left" vertical="center" wrapText="1"/>
    </xf>
    <xf numFmtId="0" fontId="67" fillId="0" borderId="43" xfId="0" applyFont="1" applyBorder="1"/>
    <xf numFmtId="0" fontId="58" fillId="4" borderId="43" xfId="0" applyFont="1" applyFill="1" applyBorder="1" applyAlignment="1">
      <alignment horizontal="center" vertical="center"/>
    </xf>
    <xf numFmtId="44" fontId="67" fillId="0" borderId="43" xfId="1" applyFont="1" applyBorder="1" applyAlignment="1">
      <alignment vertical="center" wrapText="1"/>
    </xf>
    <xf numFmtId="44" fontId="58" fillId="4" borderId="43" xfId="1" applyFont="1" applyFill="1" applyBorder="1" applyAlignment="1">
      <alignment horizontal="center" vertical="center"/>
    </xf>
    <xf numFmtId="44" fontId="67" fillId="4" borderId="43" xfId="0" applyNumberFormat="1" applyFont="1" applyFill="1" applyBorder="1" applyAlignment="1">
      <alignment horizontal="center" vertical="center"/>
    </xf>
    <xf numFmtId="3" fontId="67" fillId="4" borderId="43" xfId="0" applyNumberFormat="1" applyFont="1" applyFill="1" applyBorder="1" applyAlignment="1">
      <alignment horizontal="center" vertical="center" wrapText="1"/>
    </xf>
    <xf numFmtId="0" fontId="62" fillId="4" borderId="43" xfId="0" applyFont="1" applyFill="1" applyBorder="1" applyAlignment="1">
      <alignment horizontal="center" vertical="center" wrapText="1"/>
    </xf>
    <xf numFmtId="0" fontId="40" fillId="0" borderId="43" xfId="0" applyFont="1" applyBorder="1" applyAlignment="1">
      <alignment horizontal="center" vertical="center" wrapText="1"/>
    </xf>
    <xf numFmtId="44" fontId="62" fillId="4" borderId="43" xfId="1" applyFont="1" applyFill="1" applyBorder="1" applyAlignment="1">
      <alignment horizontal="center" vertical="center" wrapText="1"/>
    </xf>
    <xf numFmtId="44" fontId="62" fillId="4" borderId="43" xfId="1" applyFont="1" applyFill="1" applyBorder="1" applyAlignment="1">
      <alignment horizontal="center" vertical="center"/>
    </xf>
    <xf numFmtId="0" fontId="62" fillId="4" borderId="43" xfId="0" applyFont="1" applyFill="1" applyBorder="1" applyAlignment="1">
      <alignment horizontal="justify" vertical="center" wrapText="1"/>
    </xf>
    <xf numFmtId="0" fontId="62" fillId="4" borderId="43" xfId="0" applyFont="1" applyFill="1" applyBorder="1" applyAlignment="1">
      <alignment horizontal="center" vertical="center"/>
    </xf>
    <xf numFmtId="0" fontId="62" fillId="4" borderId="43" xfId="0" applyFont="1" applyFill="1" applyBorder="1" applyAlignment="1">
      <alignment vertical="center" wrapText="1"/>
    </xf>
    <xf numFmtId="0" fontId="72" fillId="2" borderId="43" xfId="0" applyFont="1" applyFill="1" applyBorder="1" applyAlignment="1">
      <alignment horizontal="center" vertical="center" wrapText="1"/>
    </xf>
    <xf numFmtId="0" fontId="71" fillId="2" borderId="43" xfId="0" applyFont="1" applyFill="1" applyBorder="1" applyAlignment="1">
      <alignment horizontal="center" vertical="center" wrapText="1"/>
    </xf>
    <xf numFmtId="49" fontId="64" fillId="0" borderId="0" xfId="0" applyNumberFormat="1" applyFont="1"/>
    <xf numFmtId="0" fontId="40" fillId="0" borderId="43" xfId="0" applyFont="1" applyFill="1" applyBorder="1" applyAlignment="1">
      <alignment horizontal="center" vertical="center" wrapText="1"/>
    </xf>
    <xf numFmtId="44" fontId="40" fillId="0" borderId="43" xfId="2" applyFont="1" applyFill="1" applyBorder="1" applyAlignment="1">
      <alignment horizontal="center" vertical="center"/>
    </xf>
    <xf numFmtId="44" fontId="40" fillId="38" borderId="43" xfId="2" applyFont="1" applyFill="1" applyBorder="1" applyAlignment="1">
      <alignment horizontal="center" vertical="center" wrapText="1"/>
    </xf>
    <xf numFmtId="0" fontId="49" fillId="0" borderId="0" xfId="128" applyFont="1" applyBorder="1" applyAlignment="1">
      <alignment horizontal="right" vertical="center"/>
    </xf>
    <xf numFmtId="0" fontId="70" fillId="0" borderId="0" xfId="128" applyFont="1" applyBorder="1" applyAlignment="1">
      <alignment horizontal="right" vertical="center"/>
    </xf>
    <xf numFmtId="44" fontId="40" fillId="38" borderId="48" xfId="0" applyNumberFormat="1" applyFont="1" applyFill="1" applyBorder="1" applyAlignment="1">
      <alignment horizontal="center" vertical="center" wrapText="1"/>
    </xf>
    <xf numFmtId="44" fontId="40" fillId="0" borderId="43" xfId="2" applyFont="1" applyFill="1" applyBorder="1" applyAlignment="1">
      <alignment horizontal="center" vertical="center" wrapText="1"/>
    </xf>
    <xf numFmtId="44" fontId="62" fillId="4" borderId="5" xfId="1" applyFont="1" applyFill="1" applyBorder="1" applyAlignment="1">
      <alignment horizontal="center" vertical="center" wrapText="1"/>
    </xf>
    <xf numFmtId="44" fontId="62" fillId="4" borderId="5" xfId="1" applyFont="1" applyFill="1" applyBorder="1" applyAlignment="1">
      <alignment horizontal="center" vertical="center"/>
    </xf>
    <xf numFmtId="0" fontId="62" fillId="4" borderId="35" xfId="0" applyFont="1" applyFill="1" applyBorder="1" applyAlignment="1">
      <alignment horizontal="center" vertical="center"/>
    </xf>
    <xf numFmtId="0" fontId="62" fillId="4" borderId="5" xfId="0" applyFont="1" applyFill="1" applyBorder="1" applyAlignment="1">
      <alignment horizontal="center" vertical="center"/>
    </xf>
    <xf numFmtId="0" fontId="62" fillId="4" borderId="35" xfId="0" applyFont="1" applyFill="1" applyBorder="1" applyAlignment="1">
      <alignment horizontal="left" vertical="center" wrapText="1"/>
    </xf>
    <xf numFmtId="0" fontId="62" fillId="4" borderId="5" xfId="0" applyFont="1" applyFill="1" applyBorder="1" applyAlignment="1">
      <alignment horizontal="left" vertical="center" wrapText="1"/>
    </xf>
    <xf numFmtId="44" fontId="40" fillId="0" borderId="5" xfId="2" applyFont="1" applyFill="1" applyBorder="1" applyAlignment="1">
      <alignment horizontal="center" vertical="center"/>
    </xf>
    <xf numFmtId="44" fontId="62" fillId="4" borderId="28" xfId="1" applyFont="1" applyFill="1" applyBorder="1" applyAlignment="1">
      <alignment horizontal="center" vertical="center" wrapText="1"/>
    </xf>
    <xf numFmtId="0" fontId="62" fillId="4" borderId="31" xfId="0" applyFont="1" applyFill="1" applyBorder="1" applyAlignment="1">
      <alignment horizontal="center" vertical="center" wrapText="1"/>
    </xf>
    <xf numFmtId="44" fontId="62" fillId="4" borderId="31" xfId="1" applyFont="1" applyFill="1" applyBorder="1" applyAlignment="1">
      <alignment horizontal="center" vertical="center" wrapText="1"/>
    </xf>
    <xf numFmtId="0" fontId="1" fillId="0" borderId="0" xfId="142" applyFont="1" applyAlignment="1">
      <alignment horizontal="center" vertical="center"/>
    </xf>
    <xf numFmtId="0" fontId="59" fillId="2" borderId="28" xfId="0" applyFont="1" applyFill="1" applyBorder="1" applyAlignment="1">
      <alignment horizontal="center" vertical="center" wrapText="1"/>
    </xf>
    <xf numFmtId="0" fontId="41" fillId="27" borderId="5" xfId="0" applyFont="1" applyFill="1" applyBorder="1" applyAlignment="1">
      <alignment horizontal="center" vertical="center"/>
    </xf>
    <xf numFmtId="0" fontId="40" fillId="27" borderId="5" xfId="0" applyFont="1" applyFill="1" applyBorder="1" applyAlignment="1">
      <alignment horizontal="justify" vertical="center" wrapText="1"/>
    </xf>
    <xf numFmtId="0" fontId="41" fillId="27" borderId="19" xfId="0" applyFont="1" applyFill="1" applyBorder="1" applyAlignment="1">
      <alignment horizontal="center" vertical="center" wrapText="1"/>
    </xf>
    <xf numFmtId="0" fontId="40" fillId="0" borderId="43" xfId="0" applyFont="1" applyBorder="1" applyAlignment="1">
      <alignment horizontal="center" vertical="center"/>
    </xf>
    <xf numFmtId="0" fontId="40" fillId="0" borderId="43" xfId="0" applyFont="1" applyBorder="1" applyAlignment="1">
      <alignment horizontal="justify" vertical="center" wrapText="1"/>
    </xf>
    <xf numFmtId="44" fontId="40" fillId="0" borderId="43" xfId="0" applyNumberFormat="1" applyFont="1" applyBorder="1" applyAlignment="1">
      <alignment horizontal="center" vertical="center" wrapText="1"/>
    </xf>
    <xf numFmtId="0" fontId="40" fillId="0" borderId="31" xfId="0" applyFont="1" applyBorder="1" applyAlignment="1">
      <alignment horizontal="justify" vertical="center" wrapText="1"/>
    </xf>
    <xf numFmtId="0" fontId="40" fillId="38" borderId="31" xfId="0" applyFont="1" applyFill="1" applyBorder="1" applyAlignment="1">
      <alignment horizontal="justify" vertical="center" wrapText="1"/>
    </xf>
    <xf numFmtId="44" fontId="40" fillId="38" borderId="31" xfId="2" applyFont="1" applyFill="1" applyBorder="1" applyAlignment="1">
      <alignment horizontal="center" vertical="center" wrapText="1"/>
    </xf>
    <xf numFmtId="44" fontId="40" fillId="0" borderId="31" xfId="0" applyNumberFormat="1" applyFont="1" applyBorder="1" applyAlignment="1">
      <alignment horizontal="justify" vertical="center" wrapText="1"/>
    </xf>
    <xf numFmtId="0" fontId="40" fillId="32" borderId="32" xfId="0" applyFont="1" applyFill="1" applyBorder="1" applyAlignment="1">
      <alignment horizontal="center" vertical="center" wrapText="1"/>
    </xf>
    <xf numFmtId="0" fontId="61" fillId="32" borderId="32" xfId="0" applyFont="1" applyFill="1" applyBorder="1" applyAlignment="1">
      <alignment horizontal="center" vertical="center" wrapText="1"/>
    </xf>
    <xf numFmtId="0" fontId="61" fillId="32" borderId="52" xfId="0" applyFont="1" applyFill="1" applyBorder="1" applyAlignment="1">
      <alignment horizontal="center" vertical="center" wrapText="1"/>
    </xf>
    <xf numFmtId="44" fontId="40" fillId="29" borderId="31" xfId="2" applyFont="1" applyFill="1" applyBorder="1" applyAlignment="1">
      <alignment horizontal="center" vertical="center" wrapText="1"/>
    </xf>
    <xf numFmtId="44" fontId="40" fillId="29" borderId="43" xfId="2" applyFont="1" applyFill="1" applyBorder="1" applyAlignment="1">
      <alignment horizontal="center" vertical="center" wrapText="1"/>
    </xf>
    <xf numFmtId="0" fontId="40" fillId="27" borderId="5" xfId="0" applyFont="1" applyFill="1" applyBorder="1" applyAlignment="1">
      <alignment horizontal="center" vertical="center" wrapText="1"/>
    </xf>
    <xf numFmtId="0" fontId="40" fillId="27" borderId="19" xfId="0" applyFont="1" applyFill="1" applyBorder="1" applyAlignment="1">
      <alignment horizontal="center" vertical="center" wrapText="1"/>
    </xf>
    <xf numFmtId="44" fontId="40" fillId="27" borderId="5" xfId="0" applyNumberFormat="1" applyFont="1" applyFill="1" applyBorder="1" applyAlignment="1">
      <alignment horizontal="center" vertical="center" wrapText="1"/>
    </xf>
    <xf numFmtId="0" fontId="72" fillId="3" borderId="28" xfId="0" applyFont="1" applyFill="1" applyBorder="1" applyAlignment="1">
      <alignment horizontal="center" wrapText="1"/>
    </xf>
    <xf numFmtId="44" fontId="72" fillId="3" borderId="28" xfId="1" applyFont="1" applyFill="1" applyBorder="1" applyAlignment="1">
      <alignment horizontal="center" wrapText="1"/>
    </xf>
    <xf numFmtId="44" fontId="72" fillId="3" borderId="43" xfId="1" applyFont="1" applyFill="1" applyBorder="1" applyAlignment="1">
      <alignment horizontal="center" wrapText="1"/>
    </xf>
    <xf numFmtId="0" fontId="40" fillId="0" borderId="0" xfId="0" applyFont="1"/>
    <xf numFmtId="0" fontId="67" fillId="3" borderId="28" xfId="0" applyFont="1" applyFill="1" applyBorder="1" applyAlignment="1">
      <alignment wrapText="1"/>
    </xf>
    <xf numFmtId="0" fontId="67" fillId="0" borderId="47" xfId="0" applyFont="1" applyBorder="1" applyAlignment="1">
      <alignment horizontal="center" vertical="center" wrapText="1"/>
    </xf>
    <xf numFmtId="0" fontId="58" fillId="0" borderId="43" xfId="129" applyFont="1" applyFill="1" applyBorder="1" applyAlignment="1">
      <alignment horizontal="justify" vertical="center" wrapText="1"/>
    </xf>
    <xf numFmtId="0" fontId="58" fillId="0" borderId="43" xfId="129" applyFont="1" applyFill="1" applyBorder="1" applyAlignment="1">
      <alignment horizontal="center" vertical="center" wrapText="1"/>
    </xf>
    <xf numFmtId="44" fontId="67" fillId="0" borderId="43" xfId="2" applyFont="1" applyBorder="1" applyAlignment="1">
      <alignment horizontal="center" vertical="center" wrapText="1"/>
    </xf>
    <xf numFmtId="0" fontId="67" fillId="0" borderId="0" xfId="0" applyFont="1" applyBorder="1" applyAlignment="1">
      <alignment horizontal="center" vertical="center" wrapText="1"/>
    </xf>
    <xf numFmtId="0" fontId="72" fillId="30" borderId="37" xfId="0" applyFont="1" applyFill="1" applyBorder="1" applyAlignment="1">
      <alignment horizontal="center" vertical="center" wrapText="1"/>
    </xf>
    <xf numFmtId="0" fontId="71" fillId="30" borderId="37" xfId="0" applyFont="1" applyFill="1" applyBorder="1" applyAlignment="1">
      <alignment horizontal="center" vertical="center" wrapText="1"/>
    </xf>
    <xf numFmtId="44" fontId="60" fillId="27" borderId="37" xfId="1" applyFont="1" applyFill="1" applyBorder="1" applyAlignment="1">
      <alignment horizontal="center" vertical="center"/>
    </xf>
    <xf numFmtId="0" fontId="72" fillId="30" borderId="41" xfId="0" applyFont="1" applyFill="1" applyBorder="1" applyAlignment="1">
      <alignment horizontal="center" vertical="center" wrapText="1"/>
    </xf>
    <xf numFmtId="44" fontId="71" fillId="27" borderId="37" xfId="0" applyNumberFormat="1" applyFont="1" applyFill="1" applyBorder="1" applyAlignment="1">
      <alignment vertical="center"/>
    </xf>
    <xf numFmtId="0" fontId="72" fillId="30" borderId="36" xfId="0" applyFont="1" applyFill="1" applyBorder="1" applyAlignment="1">
      <alignment horizontal="center" vertical="center" wrapText="1"/>
    </xf>
    <xf numFmtId="44" fontId="71" fillId="27" borderId="37" xfId="0" applyNumberFormat="1" applyFont="1" applyFill="1" applyBorder="1"/>
    <xf numFmtId="0" fontId="78" fillId="32" borderId="30" xfId="142" applyFont="1" applyFill="1" applyBorder="1" applyAlignment="1">
      <alignment horizontal="left" vertical="center" wrapText="1" readingOrder="1"/>
    </xf>
    <xf numFmtId="0" fontId="78" fillId="32" borderId="28" xfId="142" applyFont="1" applyFill="1" applyBorder="1" applyAlignment="1">
      <alignment horizontal="center" vertical="center" wrapText="1" readingOrder="1"/>
    </xf>
    <xf numFmtId="44" fontId="78" fillId="32" borderId="5" xfId="150" applyFont="1" applyFill="1" applyBorder="1" applyAlignment="1">
      <alignment horizontal="center" vertical="center" wrapText="1"/>
    </xf>
    <xf numFmtId="0" fontId="78" fillId="32" borderId="31" xfId="112" applyFont="1" applyFill="1" applyBorder="1" applyAlignment="1">
      <alignment horizontal="left" vertical="center" wrapText="1" readingOrder="1"/>
    </xf>
    <xf numFmtId="0" fontId="78" fillId="32" borderId="51" xfId="112" applyFont="1" applyFill="1" applyBorder="1" applyAlignment="1">
      <alignment horizontal="left" vertical="center" wrapText="1" readingOrder="1"/>
    </xf>
    <xf numFmtId="0" fontId="78" fillId="0" borderId="27" xfId="142" applyFont="1" applyFill="1" applyBorder="1" applyAlignment="1">
      <alignment horizontal="left" vertical="center" wrapText="1" readingOrder="1"/>
    </xf>
    <xf numFmtId="0" fontId="78" fillId="0" borderId="28" xfId="142" applyFont="1" applyFill="1" applyBorder="1" applyAlignment="1">
      <alignment horizontal="center" vertical="center" wrapText="1" readingOrder="1"/>
    </xf>
    <xf numFmtId="44" fontId="78" fillId="0" borderId="28" xfId="150" applyFont="1" applyFill="1" applyBorder="1" applyAlignment="1">
      <alignment horizontal="center" vertical="center" wrapText="1"/>
    </xf>
    <xf numFmtId="44" fontId="78" fillId="0" borderId="48" xfId="150" applyFont="1" applyFill="1" applyBorder="1" applyAlignment="1">
      <alignment horizontal="center" vertical="center" wrapText="1"/>
    </xf>
    <xf numFmtId="0" fontId="78" fillId="0" borderId="31" xfId="112" applyFont="1" applyFill="1" applyBorder="1" applyAlignment="1">
      <alignment horizontal="left" vertical="center" wrapText="1" readingOrder="1"/>
    </xf>
    <xf numFmtId="0" fontId="78" fillId="32" borderId="0" xfId="142" applyFont="1" applyFill="1" applyBorder="1" applyAlignment="1">
      <alignment horizontal="left" vertical="center" wrapText="1" readingOrder="1"/>
    </xf>
    <xf numFmtId="0" fontId="78" fillId="32" borderId="29" xfId="142" applyFont="1" applyFill="1" applyBorder="1" applyAlignment="1">
      <alignment horizontal="center" vertical="center" wrapText="1" readingOrder="1"/>
    </xf>
    <xf numFmtId="0" fontId="41" fillId="29" borderId="28" xfId="142" applyFont="1" applyFill="1" applyBorder="1" applyAlignment="1">
      <alignment horizontal="center" vertical="center" wrapText="1"/>
    </xf>
    <xf numFmtId="44" fontId="79" fillId="32" borderId="16" xfId="150" applyFont="1" applyFill="1" applyBorder="1" applyAlignment="1">
      <alignment horizontal="center" vertical="center" wrapText="1"/>
    </xf>
    <xf numFmtId="44" fontId="78" fillId="32" borderId="16" xfId="150" applyFont="1" applyFill="1" applyBorder="1" applyAlignment="1">
      <alignment horizontal="center" vertical="center" wrapText="1"/>
    </xf>
    <xf numFmtId="0" fontId="79" fillId="0" borderId="19" xfId="142" applyFont="1" applyFill="1" applyBorder="1" applyAlignment="1">
      <alignment horizontal="center" vertical="center" wrapText="1" readingOrder="1"/>
    </xf>
    <xf numFmtId="0" fontId="79" fillId="0" borderId="2" xfId="142" applyFont="1" applyFill="1" applyBorder="1" applyAlignment="1">
      <alignment horizontal="center" vertical="center" wrapText="1" readingOrder="1"/>
    </xf>
    <xf numFmtId="44" fontId="79" fillId="0" borderId="29" xfId="150" applyFont="1" applyFill="1" applyBorder="1" applyAlignment="1">
      <alignment horizontal="center" vertical="center" wrapText="1"/>
    </xf>
    <xf numFmtId="44" fontId="78" fillId="0" borderId="29" xfId="150" applyFont="1" applyFill="1" applyBorder="1" applyAlignment="1">
      <alignment horizontal="center" vertical="center" wrapText="1"/>
    </xf>
    <xf numFmtId="0" fontId="79" fillId="29" borderId="28" xfId="142" applyFont="1" applyFill="1" applyBorder="1" applyAlignment="1">
      <alignment horizontal="center" vertical="center" wrapText="1" readingOrder="1"/>
    </xf>
    <xf numFmtId="0" fontId="79" fillId="29" borderId="5" xfId="142" applyFont="1" applyFill="1" applyBorder="1" applyAlignment="1">
      <alignment horizontal="center" vertical="center" wrapText="1" readingOrder="1"/>
    </xf>
    <xf numFmtId="0" fontId="40" fillId="0" borderId="0" xfId="142" applyFont="1" applyAlignment="1">
      <alignment wrapText="1"/>
    </xf>
    <xf numFmtId="0" fontId="40" fillId="0" borderId="0" xfId="142" applyFont="1" applyAlignment="1">
      <alignment horizontal="center" vertical="center" wrapText="1"/>
    </xf>
    <xf numFmtId="44" fontId="79" fillId="32" borderId="16" xfId="150" applyFont="1" applyFill="1" applyBorder="1" applyAlignment="1">
      <alignment horizontal="center" vertical="center"/>
    </xf>
    <xf numFmtId="0" fontId="41" fillId="29" borderId="29" xfId="142" applyFont="1" applyFill="1" applyBorder="1" applyAlignment="1">
      <alignment horizontal="center" vertical="center" wrapText="1"/>
    </xf>
    <xf numFmtId="0" fontId="40" fillId="32" borderId="5" xfId="142" applyFont="1" applyFill="1" applyBorder="1" applyAlignment="1">
      <alignment horizontal="center" vertical="center" wrapText="1"/>
    </xf>
    <xf numFmtId="0" fontId="40" fillId="0" borderId="5" xfId="142" applyFont="1" applyFill="1" applyBorder="1" applyAlignment="1">
      <alignment horizontal="center" vertical="center" wrapText="1"/>
    </xf>
    <xf numFmtId="0" fontId="40" fillId="0" borderId="28" xfId="142" applyFont="1" applyFill="1" applyBorder="1" applyAlignment="1">
      <alignment horizontal="center" vertical="center" wrapText="1"/>
    </xf>
    <xf numFmtId="0" fontId="40" fillId="32" borderId="16" xfId="142" applyFont="1" applyFill="1" applyBorder="1" applyAlignment="1">
      <alignment horizontal="center" vertical="center" wrapText="1"/>
    </xf>
    <xf numFmtId="44" fontId="41" fillId="29" borderId="28" xfId="142" applyNumberFormat="1" applyFont="1" applyFill="1" applyBorder="1" applyAlignment="1">
      <alignment wrapText="1"/>
    </xf>
    <xf numFmtId="0" fontId="72" fillId="2" borderId="1" xfId="0" applyFont="1" applyFill="1" applyBorder="1" applyAlignment="1">
      <alignment horizontal="center" vertical="center" wrapText="1"/>
    </xf>
    <xf numFmtId="0" fontId="71" fillId="2" borderId="1" xfId="0" applyFont="1" applyFill="1" applyBorder="1" applyAlignment="1">
      <alignment horizontal="center" vertical="center" wrapText="1"/>
    </xf>
    <xf numFmtId="0" fontId="71" fillId="2" borderId="48" xfId="0" applyFont="1" applyFill="1" applyBorder="1" applyAlignment="1">
      <alignment horizontal="center" vertical="center" wrapText="1"/>
    </xf>
    <xf numFmtId="0" fontId="62" fillId="4" borderId="1" xfId="0" applyFont="1" applyFill="1" applyBorder="1" applyAlignment="1">
      <alignment horizontal="left" vertical="center" wrapText="1"/>
    </xf>
    <xf numFmtId="44" fontId="62" fillId="4" borderId="48" xfId="1" applyFont="1" applyFill="1" applyBorder="1" applyAlignment="1">
      <alignment horizontal="center" vertical="center" wrapText="1"/>
    </xf>
    <xf numFmtId="0" fontId="67" fillId="3" borderId="1" xfId="0" applyFont="1" applyFill="1" applyBorder="1" applyAlignment="1">
      <alignment wrapText="1"/>
    </xf>
    <xf numFmtId="0" fontId="72" fillId="3" borderId="1" xfId="0" applyFont="1" applyFill="1" applyBorder="1" applyAlignment="1">
      <alignment horizontal="center" wrapText="1"/>
    </xf>
    <xf numFmtId="44" fontId="72" fillId="3" borderId="1" xfId="1" applyFont="1" applyFill="1" applyBorder="1" applyAlignment="1">
      <alignment horizontal="center"/>
    </xf>
    <xf numFmtId="44" fontId="72" fillId="3" borderId="48" xfId="1" applyFont="1" applyFill="1" applyBorder="1" applyAlignment="1">
      <alignment horizontal="center"/>
    </xf>
    <xf numFmtId="44" fontId="72" fillId="3" borderId="37" xfId="1" applyFont="1" applyFill="1" applyBorder="1" applyAlignment="1">
      <alignment horizontal="center"/>
    </xf>
    <xf numFmtId="0" fontId="61" fillId="29" borderId="39" xfId="0" applyFont="1" applyFill="1" applyBorder="1" applyAlignment="1">
      <alignment horizontal="center" vertical="center" wrapText="1"/>
    </xf>
    <xf numFmtId="0" fontId="61" fillId="29" borderId="40" xfId="0" applyFont="1" applyFill="1" applyBorder="1" applyAlignment="1">
      <alignment horizontal="center" vertical="center" wrapText="1"/>
    </xf>
    <xf numFmtId="0" fontId="61" fillId="29" borderId="49" xfId="0" applyFont="1" applyFill="1" applyBorder="1" applyAlignment="1">
      <alignment horizontal="center" vertical="center" wrapText="1"/>
    </xf>
    <xf numFmtId="0" fontId="40" fillId="33" borderId="43" xfId="0" applyFont="1" applyFill="1" applyBorder="1" applyAlignment="1">
      <alignment horizontal="center" vertical="center"/>
    </xf>
    <xf numFmtId="0" fontId="78" fillId="33" borderId="43" xfId="0" applyFont="1" applyFill="1" applyBorder="1" applyAlignment="1">
      <alignment horizontal="center" vertical="center" wrapText="1"/>
    </xf>
    <xf numFmtId="0" fontId="78" fillId="33" borderId="43" xfId="0" applyFont="1" applyFill="1" applyBorder="1" applyAlignment="1">
      <alignment horizontal="justify" vertical="center" wrapText="1"/>
    </xf>
    <xf numFmtId="44" fontId="40" fillId="33" borderId="43" xfId="1" applyFont="1" applyFill="1" applyBorder="1" applyAlignment="1">
      <alignment horizontal="center" vertical="center"/>
    </xf>
    <xf numFmtId="44" fontId="61" fillId="33" borderId="48" xfId="1" applyFont="1" applyFill="1" applyBorder="1" applyAlignment="1">
      <alignment horizontal="center" vertical="center"/>
    </xf>
    <xf numFmtId="0" fontId="78" fillId="33" borderId="37" xfId="0" applyFont="1" applyFill="1" applyBorder="1" applyAlignment="1">
      <alignment horizontal="left" vertical="center" wrapText="1"/>
    </xf>
    <xf numFmtId="0" fontId="78" fillId="0" borderId="43" xfId="0" applyFont="1" applyBorder="1" applyAlignment="1">
      <alignment horizontal="center" vertical="center" wrapText="1"/>
    </xf>
    <xf numFmtId="0" fontId="78" fillId="0" borderId="43" xfId="0" applyFont="1" applyBorder="1" applyAlignment="1">
      <alignment horizontal="justify" vertical="center" wrapText="1"/>
    </xf>
    <xf numFmtId="44" fontId="40" fillId="0" borderId="43" xfId="1" applyFont="1" applyBorder="1" applyAlignment="1">
      <alignment horizontal="center" vertical="center"/>
    </xf>
    <xf numFmtId="44" fontId="78" fillId="0" borderId="43" xfId="0" applyNumberFormat="1" applyFont="1" applyBorder="1" applyAlignment="1">
      <alignment horizontal="center" vertical="center" wrapText="1"/>
    </xf>
    <xf numFmtId="0" fontId="78" fillId="0" borderId="37" xfId="0" applyFont="1" applyBorder="1" applyAlignment="1">
      <alignment horizontal="justify" vertical="center" wrapText="1"/>
    </xf>
    <xf numFmtId="44" fontId="40" fillId="0" borderId="48" xfId="1" applyFont="1" applyBorder="1" applyAlignment="1">
      <alignment horizontal="center" vertical="center"/>
    </xf>
    <xf numFmtId="44" fontId="40" fillId="33" borderId="48" xfId="1" applyFont="1" applyFill="1" applyBorder="1" applyAlignment="1">
      <alignment horizontal="center" vertical="center"/>
    </xf>
    <xf numFmtId="0" fontId="79" fillId="0" borderId="43" xfId="0" applyFont="1" applyBorder="1" applyAlignment="1">
      <alignment horizontal="center" vertical="center" wrapText="1"/>
    </xf>
    <xf numFmtId="0" fontId="78" fillId="0" borderId="43" xfId="0" applyFont="1" applyBorder="1" applyAlignment="1">
      <alignment horizontal="left" vertical="center" wrapText="1"/>
    </xf>
    <xf numFmtId="44" fontId="40" fillId="0" borderId="48" xfId="1" applyFont="1" applyBorder="1" applyAlignment="1">
      <alignment horizontal="center" vertical="center" wrapText="1"/>
    </xf>
    <xf numFmtId="0" fontId="78" fillId="0" borderId="42" xfId="0" applyFont="1" applyBorder="1" applyAlignment="1">
      <alignment horizontal="left" vertical="center" wrapText="1"/>
    </xf>
    <xf numFmtId="44" fontId="40" fillId="0" borderId="43" xfId="2" applyNumberFormat="1" applyFont="1" applyFill="1" applyBorder="1" applyAlignment="1">
      <alignment horizontal="center" vertical="center" wrapText="1"/>
    </xf>
    <xf numFmtId="0" fontId="40" fillId="0" borderId="5" xfId="0" applyFont="1" applyFill="1" applyBorder="1" applyAlignment="1">
      <alignment horizontal="center" vertical="center" wrapText="1"/>
    </xf>
    <xf numFmtId="44" fontId="41" fillId="27" borderId="0" xfId="0" applyNumberFormat="1" applyFont="1" applyFill="1" applyBorder="1" applyAlignment="1">
      <alignment horizontal="center" vertical="center"/>
    </xf>
    <xf numFmtId="0" fontId="41" fillId="32" borderId="17" xfId="0" applyFont="1" applyFill="1" applyBorder="1" applyAlignment="1">
      <alignment horizontal="center" vertical="center" wrapText="1"/>
    </xf>
    <xf numFmtId="0" fontId="59" fillId="32" borderId="17" xfId="0" applyFont="1" applyFill="1" applyBorder="1" applyAlignment="1">
      <alignment horizontal="center" vertical="center" wrapText="1"/>
    </xf>
    <xf numFmtId="44" fontId="40" fillId="0" borderId="37" xfId="2" applyFont="1" applyFill="1" applyBorder="1" applyAlignment="1">
      <alignment horizontal="center" vertical="center"/>
    </xf>
    <xf numFmtId="44" fontId="40" fillId="33" borderId="1" xfId="2" applyFont="1" applyFill="1" applyBorder="1" applyAlignment="1">
      <alignment horizontal="center" vertical="center"/>
    </xf>
    <xf numFmtId="44" fontId="71" fillId="27" borderId="43" xfId="0" applyNumberFormat="1" applyFont="1" applyFill="1" applyBorder="1"/>
    <xf numFmtId="0" fontId="80" fillId="32" borderId="1" xfId="126" applyFont="1" applyFill="1" applyBorder="1" applyAlignment="1">
      <alignment horizontal="center" vertical="center" wrapText="1"/>
    </xf>
    <xf numFmtId="0" fontId="80" fillId="32" borderId="28" xfId="126" applyFont="1" applyFill="1" applyBorder="1" applyAlignment="1">
      <alignment horizontal="center" vertical="center" wrapText="1"/>
    </xf>
    <xf numFmtId="0" fontId="80" fillId="32" borderId="31" xfId="126" applyFont="1" applyFill="1" applyBorder="1" applyAlignment="1">
      <alignment horizontal="center" vertical="center" wrapText="1"/>
    </xf>
    <xf numFmtId="0" fontId="61" fillId="0" borderId="1" xfId="126" applyFont="1" applyFill="1" applyBorder="1" applyAlignment="1">
      <alignment horizontal="center" vertical="center" wrapText="1"/>
    </xf>
    <xf numFmtId="0" fontId="61" fillId="0" borderId="1" xfId="126" applyFont="1" applyFill="1" applyBorder="1" applyAlignment="1">
      <alignment horizontal="left" vertical="center" wrapText="1"/>
    </xf>
    <xf numFmtId="0" fontId="61" fillId="0" borderId="1" xfId="126" applyFont="1" applyBorder="1" applyAlignment="1">
      <alignment horizontal="center" vertical="center" wrapText="1"/>
    </xf>
    <xf numFmtId="44" fontId="81" fillId="35" borderId="1" xfId="1" applyFont="1" applyFill="1" applyBorder="1" applyAlignment="1">
      <alignment horizontal="center" vertical="center" wrapText="1"/>
    </xf>
    <xf numFmtId="44" fontId="81" fillId="35" borderId="0" xfId="1" applyFont="1" applyFill="1" applyBorder="1" applyAlignment="1">
      <alignment horizontal="center" vertical="center" wrapText="1"/>
    </xf>
    <xf numFmtId="0" fontId="61" fillId="0" borderId="0" xfId="126" applyFont="1" applyAlignment="1">
      <alignment horizontal="center" vertical="center" wrapText="1"/>
    </xf>
    <xf numFmtId="165" fontId="61" fillId="0" borderId="0" xfId="126" applyNumberFormat="1" applyFont="1" applyBorder="1" applyAlignment="1">
      <alignment horizontal="center" vertical="center" wrapText="1"/>
    </xf>
    <xf numFmtId="0" fontId="61" fillId="0" borderId="1" xfId="126" applyFont="1" applyBorder="1" applyAlignment="1">
      <alignment horizontal="left" vertical="center" wrapText="1"/>
    </xf>
    <xf numFmtId="44" fontId="81" fillId="35" borderId="28" xfId="1" applyFont="1" applyFill="1" applyBorder="1" applyAlignment="1">
      <alignment horizontal="center" vertical="center" wrapText="1"/>
    </xf>
    <xf numFmtId="44" fontId="81" fillId="35" borderId="31" xfId="1" applyFont="1" applyFill="1" applyBorder="1" applyAlignment="1">
      <alignment horizontal="center" vertical="center" wrapText="1"/>
    </xf>
    <xf numFmtId="0" fontId="61" fillId="0" borderId="2" xfId="126" applyFont="1" applyBorder="1" applyAlignment="1">
      <alignment horizontal="center" vertical="center" wrapText="1"/>
    </xf>
    <xf numFmtId="165" fontId="61" fillId="0" borderId="4" xfId="127" applyFont="1" applyBorder="1" applyAlignment="1">
      <alignment horizontal="center" vertical="center" wrapText="1"/>
    </xf>
    <xf numFmtId="165" fontId="61" fillId="0" borderId="0" xfId="127" applyFont="1" applyBorder="1" applyAlignment="1">
      <alignment horizontal="center" vertical="center" wrapText="1"/>
    </xf>
    <xf numFmtId="44" fontId="81" fillId="35" borderId="5" xfId="1" applyFont="1" applyFill="1" applyBorder="1" applyAlignment="1">
      <alignment horizontal="center" vertical="center" wrapText="1"/>
    </xf>
    <xf numFmtId="0" fontId="61" fillId="0" borderId="0" xfId="126" applyFont="1" applyBorder="1" applyAlignment="1">
      <alignment horizontal="center" vertical="center" wrapText="1"/>
    </xf>
    <xf numFmtId="0" fontId="61" fillId="0" borderId="1" xfId="126" applyFont="1" applyFill="1" applyBorder="1" applyAlignment="1">
      <alignment horizontal="justify" vertical="center" wrapText="1"/>
    </xf>
    <xf numFmtId="0" fontId="61" fillId="0" borderId="1" xfId="126" applyFont="1" applyBorder="1" applyAlignment="1">
      <alignment horizontal="justify" vertical="center" wrapText="1"/>
    </xf>
    <xf numFmtId="0" fontId="61" fillId="28" borderId="1" xfId="126" applyFont="1" applyFill="1" applyBorder="1" applyAlignment="1">
      <alignment horizontal="justify" vertical="center" wrapText="1"/>
    </xf>
    <xf numFmtId="165" fontId="61" fillId="0" borderId="0" xfId="126" applyNumberFormat="1" applyFont="1" applyAlignment="1">
      <alignment horizontal="center" vertical="center" wrapText="1"/>
    </xf>
    <xf numFmtId="0" fontId="61" fillId="0" borderId="34" xfId="126" applyFont="1" applyBorder="1" applyAlignment="1">
      <alignment horizontal="justify" vertical="center" wrapText="1"/>
    </xf>
    <xf numFmtId="0" fontId="61" fillId="0" borderId="34" xfId="126" applyFont="1" applyBorder="1" applyAlignment="1">
      <alignment horizontal="center" vertical="center" wrapText="1"/>
    </xf>
    <xf numFmtId="0" fontId="61" fillId="0" borderId="34" xfId="126" applyFont="1" applyFill="1" applyBorder="1" applyAlignment="1">
      <alignment horizontal="justify" vertical="center" wrapText="1"/>
    </xf>
    <xf numFmtId="0" fontId="61" fillId="0" borderId="34" xfId="126" applyFont="1" applyFill="1" applyBorder="1" applyAlignment="1">
      <alignment horizontal="center" vertical="center" wrapText="1"/>
    </xf>
    <xf numFmtId="44" fontId="81" fillId="35" borderId="52" xfId="1" applyFont="1" applyFill="1" applyBorder="1" applyAlignment="1">
      <alignment horizontal="center" vertical="center" wrapText="1"/>
    </xf>
    <xf numFmtId="0" fontId="61" fillId="0" borderId="55" xfId="126" applyFont="1" applyBorder="1" applyAlignment="1">
      <alignment horizontal="center" vertical="center" wrapText="1"/>
    </xf>
    <xf numFmtId="165" fontId="61" fillId="0" borderId="55" xfId="126" applyNumberFormat="1" applyFont="1" applyBorder="1" applyAlignment="1">
      <alignment horizontal="center" vertical="center" wrapText="1"/>
    </xf>
    <xf numFmtId="0" fontId="61" fillId="0" borderId="5" xfId="126" applyFont="1" applyBorder="1" applyAlignment="1">
      <alignment horizontal="justify" vertical="center" wrapText="1"/>
    </xf>
    <xf numFmtId="0" fontId="61" fillId="0" borderId="5" xfId="126" applyFont="1" applyBorder="1" applyAlignment="1">
      <alignment horizontal="center" vertical="center" wrapText="1"/>
    </xf>
    <xf numFmtId="0" fontId="81" fillId="35" borderId="1" xfId="126" applyFont="1" applyFill="1" applyBorder="1" applyAlignment="1">
      <alignment horizontal="center" vertical="center" wrapText="1"/>
    </xf>
    <xf numFmtId="0" fontId="82" fillId="35" borderId="0" xfId="126" applyFont="1" applyFill="1" applyBorder="1" applyAlignment="1">
      <alignment horizontal="center" vertical="center" wrapText="1"/>
    </xf>
    <xf numFmtId="0" fontId="81" fillId="35" borderId="24" xfId="126" applyFont="1" applyFill="1" applyBorder="1" applyAlignment="1">
      <alignment horizontal="center" vertical="center" wrapText="1"/>
    </xf>
    <xf numFmtId="0" fontId="81" fillId="35" borderId="25" xfId="126" applyFont="1" applyFill="1" applyBorder="1" applyAlignment="1">
      <alignment horizontal="center" vertical="center" wrapText="1"/>
    </xf>
    <xf numFmtId="0" fontId="82" fillId="35" borderId="1" xfId="126" applyFont="1" applyFill="1" applyBorder="1" applyAlignment="1">
      <alignment horizontal="center" vertical="center" wrapText="1"/>
    </xf>
    <xf numFmtId="0" fontId="82" fillId="35" borderId="17" xfId="126" applyFont="1" applyFill="1" applyBorder="1" applyAlignment="1">
      <alignment horizontal="center" vertical="center" wrapText="1"/>
    </xf>
    <xf numFmtId="0" fontId="82" fillId="35" borderId="2" xfId="126" applyFont="1" applyFill="1" applyBorder="1" applyAlignment="1">
      <alignment horizontal="center" vertical="center" wrapText="1"/>
    </xf>
    <xf numFmtId="0" fontId="81" fillId="35" borderId="0" xfId="126" applyFont="1" applyFill="1" applyBorder="1" applyAlignment="1">
      <alignment horizontal="center" vertical="center" wrapText="1"/>
    </xf>
    <xf numFmtId="0" fontId="81" fillId="35" borderId="55" xfId="126" applyFont="1" applyFill="1" applyBorder="1" applyAlignment="1">
      <alignment horizontal="center" vertical="center" wrapText="1"/>
    </xf>
    <xf numFmtId="0" fontId="81" fillId="35" borderId="56" xfId="126" applyFont="1" applyFill="1" applyBorder="1" applyAlignment="1">
      <alignment horizontal="center" vertical="center" wrapText="1"/>
    </xf>
    <xf numFmtId="0" fontId="61" fillId="0" borderId="57" xfId="126" applyFont="1" applyBorder="1" applyAlignment="1">
      <alignment horizontal="center" vertical="center" wrapText="1"/>
    </xf>
    <xf numFmtId="0" fontId="82" fillId="35" borderId="51" xfId="126" applyFont="1" applyFill="1" applyBorder="1" applyAlignment="1">
      <alignment horizontal="center" vertical="center" wrapText="1"/>
    </xf>
    <xf numFmtId="0" fontId="61" fillId="0" borderId="0" xfId="126" applyFont="1" applyAlignment="1">
      <alignment wrapText="1"/>
    </xf>
    <xf numFmtId="0" fontId="41" fillId="27" borderId="1" xfId="0" applyFont="1" applyFill="1" applyBorder="1" applyAlignment="1">
      <alignment horizontal="center" vertical="center"/>
    </xf>
    <xf numFmtId="0" fontId="41" fillId="27" borderId="1" xfId="0" applyFont="1" applyFill="1" applyBorder="1" applyAlignment="1">
      <alignment horizontal="center" vertical="center" wrapText="1"/>
    </xf>
    <xf numFmtId="0" fontId="40" fillId="0" borderId="1" xfId="0" applyFont="1" applyFill="1" applyBorder="1" applyAlignment="1">
      <alignment horizontal="justify" vertical="center" wrapText="1"/>
    </xf>
    <xf numFmtId="44" fontId="40" fillId="0" borderId="1" xfId="3" applyFont="1" applyFill="1" applyBorder="1" applyAlignment="1">
      <alignment horizontal="justify" vertical="center" wrapText="1"/>
    </xf>
    <xf numFmtId="0" fontId="40" fillId="0" borderId="1" xfId="0" applyFont="1" applyFill="1" applyBorder="1" applyAlignment="1">
      <alignment horizontal="center" vertical="center" wrapText="1"/>
    </xf>
    <xf numFmtId="0" fontId="41" fillId="32" borderId="1" xfId="0" applyFont="1" applyFill="1" applyBorder="1" applyAlignment="1">
      <alignment horizontal="center" vertical="center"/>
    </xf>
    <xf numFmtId="44" fontId="59" fillId="32" borderId="1" xfId="2" applyFont="1" applyFill="1" applyBorder="1" applyAlignment="1">
      <alignment horizontal="center" vertical="center" wrapText="1"/>
    </xf>
    <xf numFmtId="44" fontId="41" fillId="27" borderId="1" xfId="107" applyFont="1" applyFill="1" applyBorder="1" applyAlignment="1">
      <alignment horizontal="center" vertical="center" wrapText="1"/>
    </xf>
    <xf numFmtId="0" fontId="40" fillId="4" borderId="1" xfId="0" applyFont="1" applyFill="1" applyBorder="1" applyAlignment="1">
      <alignment horizontal="center" vertical="center"/>
    </xf>
    <xf numFmtId="0" fontId="61" fillId="4" borderId="1" xfId="0" applyFont="1" applyFill="1" applyBorder="1" applyAlignment="1">
      <alignment horizontal="left" vertical="center" wrapText="1"/>
    </xf>
    <xf numFmtId="0" fontId="61" fillId="4" borderId="1" xfId="0" applyFont="1" applyFill="1" applyBorder="1" applyAlignment="1">
      <alignment horizontal="center" vertical="center" wrapText="1"/>
    </xf>
    <xf numFmtId="44" fontId="61" fillId="4" borderId="1" xfId="107" applyFont="1" applyFill="1" applyBorder="1" applyAlignment="1">
      <alignment vertical="center"/>
    </xf>
    <xf numFmtId="14" fontId="40" fillId="0" borderId="1" xfId="0" applyNumberFormat="1" applyFont="1" applyBorder="1" applyAlignment="1">
      <alignment horizontal="left" vertical="center" wrapText="1"/>
    </xf>
    <xf numFmtId="44" fontId="41" fillId="32" borderId="1" xfId="107" applyFont="1" applyFill="1" applyBorder="1" applyAlignment="1">
      <alignment vertical="center"/>
    </xf>
    <xf numFmtId="0" fontId="41" fillId="27" borderId="16" xfId="0" applyFont="1" applyFill="1" applyBorder="1" applyAlignment="1">
      <alignment horizontal="center" vertical="center"/>
    </xf>
    <xf numFmtId="167" fontId="41" fillId="27" borderId="1" xfId="0" applyNumberFormat="1" applyFont="1" applyFill="1" applyBorder="1" applyAlignment="1">
      <alignment horizontal="center" vertical="center" wrapText="1"/>
    </xf>
    <xf numFmtId="0" fontId="40" fillId="0" borderId="17" xfId="0" applyFont="1" applyBorder="1" applyAlignment="1">
      <alignment horizontal="center" vertical="center"/>
    </xf>
    <xf numFmtId="0" fontId="40" fillId="0" borderId="6" xfId="0" applyFont="1" applyFill="1" applyBorder="1" applyAlignment="1">
      <alignment vertical="center" wrapText="1"/>
    </xf>
    <xf numFmtId="0" fontId="40" fillId="0" borderId="1" xfId="0" applyFont="1" applyFill="1" applyBorder="1" applyAlignment="1">
      <alignment vertical="center" wrapText="1"/>
    </xf>
    <xf numFmtId="167" fontId="40" fillId="0" borderId="20" xfId="3" applyNumberFormat="1" applyFont="1" applyBorder="1" applyAlignment="1">
      <alignment horizontal="right" vertical="center"/>
    </xf>
    <xf numFmtId="167" fontId="41" fillId="32" borderId="1" xfId="0" applyNumberFormat="1" applyFont="1" applyFill="1" applyBorder="1" applyAlignment="1">
      <alignment vertical="center"/>
    </xf>
    <xf numFmtId="167" fontId="40" fillId="0" borderId="0" xfId="0" applyNumberFormat="1" applyFont="1"/>
    <xf numFmtId="0" fontId="41" fillId="32" borderId="5" xfId="0" applyFont="1" applyFill="1" applyBorder="1" applyAlignment="1">
      <alignment horizontal="center" vertical="center"/>
    </xf>
    <xf numFmtId="0" fontId="41" fillId="32" borderId="2" xfId="0" applyFont="1" applyFill="1" applyBorder="1" applyAlignment="1">
      <alignment vertical="center"/>
    </xf>
    <xf numFmtId="44" fontId="41" fillId="32" borderId="5" xfId="3" applyFont="1" applyFill="1" applyBorder="1" applyAlignment="1">
      <alignment vertical="center"/>
    </xf>
    <xf numFmtId="0" fontId="41" fillId="29" borderId="31" xfId="142" applyFont="1" applyFill="1" applyBorder="1" applyAlignment="1">
      <alignment horizontal="center" vertical="center"/>
    </xf>
    <xf numFmtId="0" fontId="41" fillId="29" borderId="32" xfId="142" applyFont="1" applyFill="1" applyBorder="1" applyAlignment="1">
      <alignment horizontal="center" vertical="center"/>
    </xf>
    <xf numFmtId="0" fontId="40" fillId="4" borderId="5" xfId="142" applyFont="1" applyFill="1" applyBorder="1" applyAlignment="1">
      <alignment horizontal="center" vertical="center"/>
    </xf>
    <xf numFmtId="0" fontId="78" fillId="4" borderId="30" xfId="142" applyFont="1" applyFill="1" applyBorder="1" applyAlignment="1">
      <alignment horizontal="left" vertical="center" readingOrder="1"/>
    </xf>
    <xf numFmtId="0" fontId="78" fillId="4" borderId="31" xfId="142" applyFont="1" applyFill="1" applyBorder="1" applyAlignment="1">
      <alignment horizontal="center" vertical="center" readingOrder="1"/>
    </xf>
    <xf numFmtId="44" fontId="78" fillId="4" borderId="5" xfId="150" applyFont="1" applyFill="1" applyBorder="1" applyAlignment="1">
      <alignment horizontal="center" vertical="center"/>
    </xf>
    <xf numFmtId="0" fontId="72" fillId="2" borderId="31" xfId="0" applyFont="1" applyFill="1" applyBorder="1" applyAlignment="1">
      <alignment horizontal="center" vertical="center" wrapText="1"/>
    </xf>
    <xf numFmtId="0" fontId="71" fillId="2" borderId="31" xfId="0" applyFont="1" applyFill="1" applyBorder="1" applyAlignment="1">
      <alignment horizontal="center" vertical="center" wrapText="1"/>
    </xf>
    <xf numFmtId="0" fontId="62" fillId="4" borderId="31" xfId="0" applyFont="1" applyFill="1" applyBorder="1" applyAlignment="1">
      <alignment horizontal="center" vertical="center"/>
    </xf>
    <xf numFmtId="0" fontId="62" fillId="4" borderId="58" xfId="0" applyFont="1" applyFill="1" applyBorder="1" applyAlignment="1">
      <alignment horizontal="center" vertical="center"/>
    </xf>
    <xf numFmtId="0" fontId="72" fillId="3" borderId="31" xfId="0" applyFont="1" applyFill="1" applyBorder="1" applyAlignment="1">
      <alignment horizontal="center" wrapText="1"/>
    </xf>
    <xf numFmtId="44" fontId="72" fillId="3" borderId="31" xfId="1" applyFont="1" applyFill="1" applyBorder="1" applyAlignment="1">
      <alignment horizontal="center"/>
    </xf>
    <xf numFmtId="44" fontId="62" fillId="4" borderId="31" xfId="1" applyFont="1" applyFill="1" applyBorder="1" applyAlignment="1">
      <alignment horizontal="center" vertical="center"/>
    </xf>
    <xf numFmtId="44" fontId="62" fillId="4" borderId="48" xfId="1" applyFont="1" applyFill="1" applyBorder="1" applyAlignment="1">
      <alignment horizontal="center" vertical="center"/>
    </xf>
    <xf numFmtId="3" fontId="67" fillId="4" borderId="48" xfId="0" applyNumberFormat="1" applyFont="1" applyFill="1" applyBorder="1" applyAlignment="1">
      <alignment horizontal="center" vertical="center"/>
    </xf>
    <xf numFmtId="0" fontId="58" fillId="0" borderId="50" xfId="0" applyFont="1" applyBorder="1" applyAlignment="1">
      <alignment vertical="center" wrapText="1"/>
    </xf>
    <xf numFmtId="0" fontId="62" fillId="4" borderId="54" xfId="0" applyFont="1" applyFill="1" applyBorder="1" applyAlignment="1">
      <alignment horizontal="center" vertical="center" wrapText="1"/>
    </xf>
    <xf numFmtId="3" fontId="67" fillId="4" borderId="43" xfId="0" applyNumberFormat="1" applyFont="1" applyFill="1" applyBorder="1" applyAlignment="1">
      <alignment horizontal="center" vertical="center"/>
    </xf>
    <xf numFmtId="3" fontId="71" fillId="27" borderId="48" xfId="0" applyNumberFormat="1" applyFont="1" applyFill="1" applyBorder="1" applyAlignment="1">
      <alignment horizontal="center" vertical="center"/>
    </xf>
    <xf numFmtId="0" fontId="72" fillId="30" borderId="36" xfId="0" applyFont="1" applyFill="1" applyBorder="1" applyAlignment="1">
      <alignment horizontal="center" vertical="center" wrapText="1"/>
    </xf>
    <xf numFmtId="0" fontId="72" fillId="30" borderId="41" xfId="0" applyFont="1" applyFill="1" applyBorder="1" applyAlignment="1">
      <alignment horizontal="center" vertical="center" wrapText="1"/>
    </xf>
    <xf numFmtId="44" fontId="62" fillId="4" borderId="5" xfId="1" applyFont="1" applyFill="1" applyBorder="1" applyAlignment="1">
      <alignment horizontal="center" vertical="center" wrapText="1"/>
    </xf>
    <xf numFmtId="0" fontId="40" fillId="0" borderId="0" xfId="0" applyFont="1" applyFill="1" applyBorder="1" applyAlignment="1">
      <alignment horizontal="center" vertical="center" wrapText="1"/>
    </xf>
    <xf numFmtId="44" fontId="40" fillId="0" borderId="52" xfId="2" applyFont="1" applyFill="1" applyBorder="1" applyAlignment="1">
      <alignment horizontal="center" vertical="center" wrapText="1"/>
    </xf>
    <xf numFmtId="44" fontId="40" fillId="0" borderId="16" xfId="2" applyFont="1" applyFill="1" applyBorder="1" applyAlignment="1">
      <alignment horizontal="center" vertical="center" wrapText="1"/>
    </xf>
    <xf numFmtId="44" fontId="40" fillId="0" borderId="5" xfId="2" applyFont="1" applyFill="1" applyBorder="1" applyAlignment="1">
      <alignment horizontal="center" vertical="center" wrapText="1"/>
    </xf>
    <xf numFmtId="0" fontId="6" fillId="0" borderId="0" xfId="0" applyFont="1" applyFill="1" applyAlignment="1">
      <alignment horizontal="center" vertical="center"/>
    </xf>
    <xf numFmtId="44" fontId="71" fillId="27" borderId="37" xfId="0" applyNumberFormat="1" applyFont="1" applyFill="1" applyBorder="1" applyAlignment="1">
      <alignment horizontal="center" vertical="center"/>
    </xf>
    <xf numFmtId="0" fontId="64" fillId="0" borderId="0" xfId="0" applyFont="1" applyAlignment="1">
      <alignment horizontal="center" vertical="center"/>
    </xf>
    <xf numFmtId="0" fontId="63" fillId="0" borderId="0" xfId="128" applyFont="1" applyAlignment="1">
      <alignment horizontal="center" vertical="center"/>
    </xf>
    <xf numFmtId="44" fontId="40" fillId="29" borderId="28" xfId="142" applyNumberFormat="1" applyFont="1" applyFill="1" applyBorder="1" applyAlignment="1">
      <alignment horizontal="center" vertical="center" wrapText="1"/>
    </xf>
    <xf numFmtId="0" fontId="30" fillId="0" borderId="0" xfId="0" applyFont="1" applyFill="1" applyAlignment="1">
      <alignment horizontal="center" vertical="center"/>
    </xf>
    <xf numFmtId="0" fontId="78" fillId="33" borderId="48" xfId="0" applyFont="1" applyFill="1" applyBorder="1" applyAlignment="1">
      <alignment horizontal="center" vertical="center" wrapText="1"/>
    </xf>
    <xf numFmtId="0" fontId="78" fillId="0" borderId="48" xfId="0" applyFont="1" applyBorder="1" applyAlignment="1">
      <alignment horizontal="center" vertical="center" wrapText="1"/>
    </xf>
    <xf numFmtId="44" fontId="71" fillId="27" borderId="43" xfId="0" applyNumberFormat="1" applyFont="1" applyFill="1" applyBorder="1" applyAlignment="1">
      <alignment horizontal="center" vertical="center"/>
    </xf>
    <xf numFmtId="0" fontId="30" fillId="0" borderId="0" xfId="0" applyFont="1" applyFill="1" applyBorder="1" applyAlignment="1">
      <alignment horizontal="center" vertical="center" wrapText="1"/>
    </xf>
    <xf numFmtId="0" fontId="64" fillId="0" borderId="0" xfId="0" applyFont="1" applyAlignment="1">
      <alignment horizontal="center" vertical="center" wrapText="1"/>
    </xf>
    <xf numFmtId="0" fontId="63" fillId="0" borderId="0" xfId="128" applyFont="1" applyAlignment="1">
      <alignment horizontal="center" vertical="center" wrapText="1"/>
    </xf>
    <xf numFmtId="44" fontId="71" fillId="27" borderId="43" xfId="0" applyNumberFormat="1" applyFont="1" applyFill="1" applyBorder="1" applyAlignment="1">
      <alignment horizontal="center" vertical="center" wrapText="1"/>
    </xf>
    <xf numFmtId="0" fontId="34" fillId="0" borderId="0" xfId="128" applyAlignment="1">
      <alignment horizontal="center" vertical="center"/>
    </xf>
    <xf numFmtId="44" fontId="61" fillId="32" borderId="5" xfId="150" applyFont="1" applyFill="1" applyBorder="1" applyAlignment="1">
      <alignment horizontal="center" vertical="center" wrapText="1"/>
    </xf>
    <xf numFmtId="0" fontId="47" fillId="0" borderId="0" xfId="0" applyFont="1" applyBorder="1" applyAlignment="1">
      <alignment horizontal="center"/>
    </xf>
    <xf numFmtId="8" fontId="44" fillId="0" borderId="0" xfId="0" applyNumberFormat="1" applyFont="1" applyAlignment="1">
      <alignment vertical="center"/>
    </xf>
    <xf numFmtId="44" fontId="47" fillId="0" borderId="0" xfId="1" applyFont="1" applyBorder="1" applyAlignment="1">
      <alignment horizontal="center"/>
    </xf>
    <xf numFmtId="0" fontId="61" fillId="0" borderId="43" xfId="129" applyFont="1" applyFill="1" applyBorder="1" applyAlignment="1">
      <alignment horizontal="center" vertical="center"/>
    </xf>
    <xf numFmtId="0" fontId="61" fillId="0" borderId="43" xfId="129" applyFont="1" applyFill="1" applyBorder="1" applyAlignment="1">
      <alignment horizontal="justify" vertical="center" wrapText="1"/>
    </xf>
    <xf numFmtId="0" fontId="61" fillId="0" borderId="43" xfId="129" applyFont="1" applyFill="1" applyBorder="1" applyAlignment="1">
      <alignment horizontal="center" vertical="center" wrapText="1"/>
    </xf>
    <xf numFmtId="0" fontId="59" fillId="32" borderId="43" xfId="0" applyFont="1" applyFill="1" applyBorder="1" applyAlignment="1">
      <alignment horizontal="center" vertical="center" wrapText="1"/>
    </xf>
    <xf numFmtId="0" fontId="41" fillId="32" borderId="43" xfId="0" applyFont="1" applyFill="1" applyBorder="1" applyAlignment="1">
      <alignment horizontal="center" vertical="center"/>
    </xf>
    <xf numFmtId="0" fontId="41" fillId="32" borderId="43" xfId="0" applyFont="1" applyFill="1" applyBorder="1" applyAlignment="1">
      <alignment vertical="center"/>
    </xf>
    <xf numFmtId="44" fontId="41" fillId="32" borderId="43" xfId="150" applyFont="1" applyFill="1" applyBorder="1" applyAlignment="1">
      <alignment vertical="center"/>
    </xf>
    <xf numFmtId="0" fontId="41" fillId="2" borderId="43" xfId="0" applyFont="1" applyFill="1" applyBorder="1" applyAlignment="1">
      <alignment horizontal="center" vertical="center" wrapText="1"/>
    </xf>
    <xf numFmtId="44" fontId="61" fillId="0" borderId="43" xfId="92" applyNumberFormat="1" applyFont="1" applyFill="1" applyBorder="1" applyAlignment="1">
      <alignment vertical="center"/>
    </xf>
    <xf numFmtId="0" fontId="58" fillId="0" borderId="43" xfId="0" applyFont="1" applyBorder="1" applyAlignment="1">
      <alignment horizontal="center" vertical="center" wrapText="1"/>
    </xf>
    <xf numFmtId="0" fontId="6" fillId="0" borderId="0" xfId="0" applyFont="1" applyFill="1" applyAlignment="1">
      <alignment horizontal="center"/>
    </xf>
    <xf numFmtId="0" fontId="5" fillId="0" borderId="0" xfId="0" applyFont="1" applyAlignment="1">
      <alignment horizontal="center" vertical="center" wrapText="1"/>
    </xf>
    <xf numFmtId="0" fontId="59" fillId="32" borderId="56" xfId="0" applyFont="1" applyFill="1" applyBorder="1" applyAlignment="1">
      <alignment horizontal="center" vertical="center" wrapText="1"/>
    </xf>
    <xf numFmtId="44" fontId="40" fillId="33" borderId="43" xfId="2" applyFont="1" applyFill="1" applyBorder="1" applyAlignment="1">
      <alignment horizontal="center" vertical="center"/>
    </xf>
    <xf numFmtId="0" fontId="40" fillId="0" borderId="43" xfId="0" applyFont="1" applyBorder="1" applyAlignment="1">
      <alignment vertical="center"/>
    </xf>
    <xf numFmtId="44" fontId="0" fillId="0" borderId="0" xfId="0" applyNumberFormat="1"/>
    <xf numFmtId="44" fontId="41" fillId="2" borderId="43" xfId="0" applyNumberFormat="1" applyFont="1" applyFill="1" applyBorder="1" applyAlignment="1">
      <alignment horizontal="center" vertical="center" wrapText="1"/>
    </xf>
    <xf numFmtId="44" fontId="40" fillId="0" borderId="43" xfId="0" applyNumberFormat="1" applyFont="1" applyBorder="1" applyAlignment="1">
      <alignment vertical="center"/>
    </xf>
    <xf numFmtId="44" fontId="41" fillId="32" borderId="43" xfId="150" applyNumberFormat="1" applyFont="1" applyFill="1" applyBorder="1" applyAlignment="1">
      <alignment vertical="center"/>
    </xf>
    <xf numFmtId="0" fontId="70" fillId="0" borderId="0" xfId="142" applyFont="1" applyFill="1" applyBorder="1" applyAlignment="1">
      <alignment horizontal="right" vertical="center" wrapText="1"/>
    </xf>
    <xf numFmtId="0" fontId="41" fillId="34" borderId="1" xfId="0" applyFont="1" applyFill="1" applyBorder="1" applyAlignment="1">
      <alignment horizontal="center"/>
    </xf>
    <xf numFmtId="0" fontId="41" fillId="32" borderId="19" xfId="0" applyFont="1" applyFill="1" applyBorder="1" applyAlignment="1">
      <alignment horizontal="center" vertical="center"/>
    </xf>
    <xf numFmtId="0" fontId="61" fillId="33" borderId="43" xfId="0" applyFont="1" applyFill="1" applyBorder="1" applyAlignment="1">
      <alignment horizontal="center" vertical="center" wrapText="1"/>
    </xf>
    <xf numFmtId="0" fontId="84" fillId="33" borderId="43" xfId="0" applyFont="1" applyFill="1" applyBorder="1" applyAlignment="1">
      <alignment horizontal="center" vertical="center"/>
    </xf>
    <xf numFmtId="0" fontId="85" fillId="33" borderId="43" xfId="0" applyFont="1" applyFill="1" applyBorder="1" applyAlignment="1">
      <alignment horizontal="center" vertical="center" wrapText="1"/>
    </xf>
    <xf numFmtId="0" fontId="85" fillId="33" borderId="43" xfId="0" applyFont="1" applyFill="1" applyBorder="1" applyAlignment="1">
      <alignment horizontal="justify" vertical="center" wrapText="1"/>
    </xf>
    <xf numFmtId="44" fontId="84" fillId="33" borderId="43" xfId="0" applyNumberFormat="1" applyFont="1" applyFill="1" applyBorder="1" applyAlignment="1">
      <alignment horizontal="center" vertical="center"/>
    </xf>
    <xf numFmtId="0" fontId="85" fillId="33" borderId="5" xfId="0" applyFont="1" applyFill="1" applyBorder="1" applyAlignment="1">
      <alignment horizontal="justify" vertical="center" wrapText="1"/>
    </xf>
    <xf numFmtId="0" fontId="85" fillId="33" borderId="5" xfId="0" applyFont="1" applyFill="1" applyBorder="1" applyAlignment="1">
      <alignment horizontal="center" vertical="center" wrapText="1"/>
    </xf>
    <xf numFmtId="0" fontId="61" fillId="32" borderId="5" xfId="142" applyFont="1" applyFill="1" applyBorder="1" applyAlignment="1">
      <alignment horizontal="center" vertical="center" wrapText="1"/>
    </xf>
    <xf numFmtId="0" fontId="61" fillId="32" borderId="30" xfId="142" applyFont="1" applyFill="1" applyBorder="1" applyAlignment="1">
      <alignment horizontal="left" vertical="center" wrapText="1" readingOrder="1"/>
    </xf>
    <xf numFmtId="0" fontId="61" fillId="32" borderId="28" xfId="142" applyFont="1" applyFill="1" applyBorder="1" applyAlignment="1">
      <alignment horizontal="center" vertical="center" wrapText="1" readingOrder="1"/>
    </xf>
    <xf numFmtId="0" fontId="61" fillId="32" borderId="31" xfId="112" applyFont="1" applyFill="1" applyBorder="1" applyAlignment="1">
      <alignment horizontal="left" vertical="center" wrapText="1" readingOrder="1"/>
    </xf>
    <xf numFmtId="0" fontId="59" fillId="32" borderId="31" xfId="112" applyFont="1" applyFill="1" applyBorder="1" applyAlignment="1">
      <alignment horizontal="left" vertical="center" wrapText="1" readingOrder="1"/>
    </xf>
    <xf numFmtId="0" fontId="59" fillId="32" borderId="31" xfId="112" applyFont="1" applyFill="1" applyBorder="1" applyAlignment="1">
      <alignment horizontal="center" vertical="center" wrapText="1"/>
    </xf>
    <xf numFmtId="0" fontId="86" fillId="0" borderId="0" xfId="142" applyFont="1"/>
    <xf numFmtId="0" fontId="61" fillId="4" borderId="43" xfId="0" applyFont="1" applyFill="1" applyBorder="1" applyAlignment="1">
      <alignment horizontal="center" vertical="center"/>
    </xf>
    <xf numFmtId="0" fontId="59" fillId="0" borderId="43" xfId="0" applyFont="1" applyBorder="1" applyAlignment="1">
      <alignment horizontal="justify" vertical="center" wrapText="1"/>
    </xf>
    <xf numFmtId="44" fontId="61" fillId="4" borderId="43" xfId="1" applyFont="1" applyFill="1" applyBorder="1" applyAlignment="1">
      <alignment horizontal="left" vertical="center" wrapText="1"/>
    </xf>
    <xf numFmtId="0" fontId="61" fillId="4" borderId="43" xfId="0" applyFont="1" applyFill="1" applyBorder="1" applyAlignment="1">
      <alignment horizontal="justify" vertical="center" wrapText="1"/>
    </xf>
    <xf numFmtId="44" fontId="61" fillId="0" borderId="43" xfId="1" applyFont="1" applyBorder="1" applyAlignment="1">
      <alignment horizontal="center" vertical="center"/>
    </xf>
    <xf numFmtId="44" fontId="61" fillId="0" borderId="48" xfId="1" applyFont="1" applyBorder="1" applyAlignment="1">
      <alignment horizontal="center" vertical="center"/>
    </xf>
    <xf numFmtId="0" fontId="61" fillId="4" borderId="37" xfId="0" applyFont="1" applyFill="1" applyBorder="1" applyAlignment="1">
      <alignment vertical="center" wrapText="1"/>
    </xf>
    <xf numFmtId="0" fontId="61" fillId="4" borderId="37" xfId="0" applyFont="1" applyFill="1" applyBorder="1" applyAlignment="1">
      <alignment horizontal="center" vertical="center" wrapText="1"/>
    </xf>
    <xf numFmtId="0" fontId="43" fillId="4" borderId="0" xfId="0" applyFont="1" applyFill="1" applyBorder="1"/>
    <xf numFmtId="0" fontId="61" fillId="33" borderId="43" xfId="0" applyFont="1" applyFill="1" applyBorder="1" applyAlignment="1">
      <alignment horizontal="center" vertical="center"/>
    </xf>
    <xf numFmtId="0" fontId="61" fillId="33" borderId="43" xfId="0" applyFont="1" applyFill="1" applyBorder="1" applyAlignment="1">
      <alignment horizontal="justify" vertical="center" wrapText="1"/>
    </xf>
    <xf numFmtId="44" fontId="61" fillId="33" borderId="43" xfId="1" applyFont="1" applyFill="1" applyBorder="1" applyAlignment="1">
      <alignment horizontal="center" vertical="center"/>
    </xf>
    <xf numFmtId="0" fontId="43" fillId="0" borderId="0" xfId="0" applyFont="1" applyBorder="1"/>
    <xf numFmtId="0" fontId="72" fillId="30" borderId="36" xfId="0" applyFont="1" applyFill="1" applyBorder="1" applyAlignment="1">
      <alignment horizontal="center" vertical="center" wrapText="1"/>
    </xf>
    <xf numFmtId="0" fontId="72" fillId="30" borderId="41"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82" fillId="35" borderId="2" xfId="126" applyFont="1" applyFill="1" applyBorder="1" applyAlignment="1">
      <alignment horizontal="center" vertical="center" wrapText="1"/>
    </xf>
    <xf numFmtId="0" fontId="36" fillId="0" borderId="0" xfId="0" applyFont="1" applyAlignment="1">
      <alignment horizontal="center"/>
    </xf>
    <xf numFmtId="0" fontId="62" fillId="4" borderId="51" xfId="0" applyFont="1" applyFill="1" applyBorder="1" applyAlignment="1">
      <alignment horizontal="justify" vertical="center" wrapText="1"/>
    </xf>
    <xf numFmtId="44" fontId="62" fillId="4" borderId="51" xfId="1" applyFont="1" applyFill="1" applyBorder="1" applyAlignment="1">
      <alignment horizontal="left" vertical="center" wrapText="1"/>
    </xf>
    <xf numFmtId="0" fontId="62" fillId="4" borderId="51" xfId="0" applyFont="1" applyFill="1" applyBorder="1" applyAlignment="1">
      <alignment horizontal="center" vertical="center"/>
    </xf>
    <xf numFmtId="44" fontId="62" fillId="4" borderId="51" xfId="0" applyNumberFormat="1" applyFont="1" applyFill="1" applyBorder="1" applyAlignment="1">
      <alignment horizontal="justify" vertical="center" wrapText="1"/>
    </xf>
    <xf numFmtId="0" fontId="69" fillId="0" borderId="0" xfId="0" applyFont="1" applyAlignment="1">
      <alignment horizontal="right" wrapText="1"/>
    </xf>
    <xf numFmtId="0" fontId="7" fillId="0" borderId="0" xfId="0" applyFont="1" applyFill="1" applyBorder="1" applyAlignment="1">
      <alignment horizontal="center" wrapText="1"/>
    </xf>
    <xf numFmtId="0" fontId="7" fillId="0" borderId="0" xfId="0" applyFont="1" applyFill="1" applyBorder="1" applyAlignment="1">
      <alignment horizontal="center" vertical="center" wrapText="1"/>
    </xf>
    <xf numFmtId="0" fontId="31" fillId="0" borderId="0" xfId="0" applyFont="1" applyFill="1" applyAlignment="1">
      <alignment horizontal="center"/>
    </xf>
    <xf numFmtId="0" fontId="58" fillId="0" borderId="52" xfId="0" applyFont="1" applyBorder="1" applyAlignment="1">
      <alignment horizontal="center" vertical="center" wrapText="1"/>
    </xf>
    <xf numFmtId="0" fontId="58" fillId="0" borderId="16" xfId="0" applyFont="1" applyBorder="1" applyAlignment="1">
      <alignment horizontal="center" vertical="center" wrapText="1"/>
    </xf>
    <xf numFmtId="0" fontId="58" fillId="0" borderId="5" xfId="0" applyFont="1" applyBorder="1" applyAlignment="1">
      <alignment horizontal="center" vertical="center" wrapText="1"/>
    </xf>
    <xf numFmtId="44" fontId="62" fillId="4" borderId="52" xfId="1" applyFont="1" applyFill="1" applyBorder="1" applyAlignment="1">
      <alignment horizontal="center" vertical="center" wrapText="1"/>
    </xf>
    <xf numFmtId="44" fontId="62" fillId="4" borderId="16" xfId="1" applyFont="1" applyFill="1" applyBorder="1" applyAlignment="1">
      <alignment horizontal="center" vertical="center" wrapText="1"/>
    </xf>
    <xf numFmtId="44" fontId="62" fillId="4" borderId="5" xfId="1" applyFont="1" applyFill="1" applyBorder="1" applyAlignment="1">
      <alignment horizontal="center" vertical="center" wrapText="1"/>
    </xf>
    <xf numFmtId="44" fontId="62" fillId="4" borderId="52" xfId="1" applyFont="1" applyFill="1" applyBorder="1" applyAlignment="1">
      <alignment horizontal="center" vertical="center"/>
    </xf>
    <xf numFmtId="44" fontId="62" fillId="4" borderId="16" xfId="1" applyFont="1" applyFill="1" applyBorder="1" applyAlignment="1">
      <alignment horizontal="center" vertical="center"/>
    </xf>
    <xf numFmtId="44" fontId="62" fillId="4" borderId="5" xfId="1" applyFont="1" applyFill="1" applyBorder="1" applyAlignment="1">
      <alignment horizontal="center" vertical="center"/>
    </xf>
    <xf numFmtId="0" fontId="6" fillId="0" borderId="0" xfId="0" applyFont="1" applyFill="1" applyAlignment="1">
      <alignment horizontal="center"/>
    </xf>
    <xf numFmtId="0" fontId="31" fillId="0" borderId="0" xfId="0" applyFont="1" applyFill="1" applyBorder="1" applyAlignment="1">
      <alignment horizontal="center"/>
    </xf>
    <xf numFmtId="0" fontId="65" fillId="0" borderId="0" xfId="0" applyFont="1" applyAlignment="1">
      <alignment horizontal="center"/>
    </xf>
    <xf numFmtId="44" fontId="62" fillId="4" borderId="35" xfId="1" applyFont="1" applyFill="1" applyBorder="1" applyAlignment="1">
      <alignment horizontal="left" vertical="center" wrapText="1"/>
    </xf>
    <xf numFmtId="44" fontId="62" fillId="4" borderId="16" xfId="1" applyFont="1" applyFill="1" applyBorder="1" applyAlignment="1">
      <alignment horizontal="left" vertical="center" wrapText="1"/>
    </xf>
    <xf numFmtId="44" fontId="62" fillId="4" borderId="5" xfId="1" applyFont="1" applyFill="1" applyBorder="1" applyAlignment="1">
      <alignment horizontal="left" vertical="center" wrapText="1"/>
    </xf>
    <xf numFmtId="0" fontId="72" fillId="30" borderId="38" xfId="0" applyFont="1" applyFill="1" applyBorder="1" applyAlignment="1">
      <alignment horizontal="center" vertical="center" wrapText="1"/>
    </xf>
    <xf numFmtId="0" fontId="72" fillId="30" borderId="36" xfId="0" applyFont="1" applyFill="1" applyBorder="1" applyAlignment="1">
      <alignment horizontal="center" vertical="center" wrapText="1"/>
    </xf>
    <xf numFmtId="0" fontId="72" fillId="30" borderId="41" xfId="0" applyFont="1" applyFill="1" applyBorder="1" applyAlignment="1">
      <alignment horizontal="center" vertical="center" wrapText="1"/>
    </xf>
    <xf numFmtId="0" fontId="62" fillId="4" borderId="35" xfId="0" applyFont="1" applyFill="1" applyBorder="1" applyAlignment="1">
      <alignment horizontal="center" vertical="center"/>
    </xf>
    <xf numFmtId="0" fontId="62" fillId="4" borderId="16" xfId="0" applyFont="1" applyFill="1" applyBorder="1" applyAlignment="1">
      <alignment horizontal="center" vertical="center"/>
    </xf>
    <xf numFmtId="0" fontId="62" fillId="4" borderId="5" xfId="0" applyFont="1" applyFill="1" applyBorder="1" applyAlignment="1">
      <alignment horizontal="center" vertical="center"/>
    </xf>
    <xf numFmtId="0" fontId="62" fillId="4" borderId="52" xfId="0" applyFont="1" applyFill="1" applyBorder="1" applyAlignment="1">
      <alignment horizontal="justify" vertical="center" wrapText="1"/>
    </xf>
    <xf numFmtId="0" fontId="67" fillId="0" borderId="16" xfId="0" applyFont="1" applyBorder="1" applyAlignment="1">
      <alignment horizontal="justify" vertical="center" wrapText="1"/>
    </xf>
    <xf numFmtId="0" fontId="67" fillId="0" borderId="5" xfId="0" applyFont="1" applyBorder="1" applyAlignment="1">
      <alignment horizontal="justify" vertical="center" wrapText="1"/>
    </xf>
    <xf numFmtId="0" fontId="62" fillId="4" borderId="35" xfId="0" applyFont="1" applyFill="1" applyBorder="1" applyAlignment="1">
      <alignment horizontal="left" vertical="center" wrapText="1"/>
    </xf>
    <xf numFmtId="0" fontId="62" fillId="4" borderId="16" xfId="0" applyFont="1" applyFill="1" applyBorder="1" applyAlignment="1">
      <alignment horizontal="left" vertical="center" wrapText="1"/>
    </xf>
    <xf numFmtId="0" fontId="62" fillId="4" borderId="5" xfId="0" applyFont="1" applyFill="1" applyBorder="1" applyAlignment="1">
      <alignment horizontal="left" vertical="center" wrapText="1"/>
    </xf>
    <xf numFmtId="0" fontId="71" fillId="27" borderId="37" xfId="0" applyFont="1" applyFill="1" applyBorder="1" applyAlignment="1">
      <alignment horizontal="center" vertical="center"/>
    </xf>
    <xf numFmtId="0" fontId="72" fillId="30" borderId="19" xfId="0" applyFont="1" applyFill="1" applyBorder="1" applyAlignment="1">
      <alignment horizontal="center" vertical="center" wrapText="1"/>
    </xf>
    <xf numFmtId="0" fontId="72" fillId="30" borderId="2" xfId="0" applyFont="1" applyFill="1" applyBorder="1" applyAlignment="1">
      <alignment horizontal="center" vertical="center" wrapText="1"/>
    </xf>
    <xf numFmtId="0" fontId="78" fillId="0" borderId="58" xfId="142" applyFont="1" applyFill="1" applyBorder="1" applyAlignment="1">
      <alignment horizontal="center" vertical="center" wrapText="1" readingOrder="1"/>
    </xf>
    <xf numFmtId="0" fontId="78" fillId="0" borderId="53" xfId="142" applyFont="1" applyFill="1" applyBorder="1" applyAlignment="1">
      <alignment horizontal="center" vertical="center" wrapText="1" readingOrder="1"/>
    </xf>
    <xf numFmtId="0" fontId="6" fillId="0" borderId="0" xfId="142" applyFont="1" applyFill="1" applyAlignment="1">
      <alignment horizontal="center"/>
    </xf>
    <xf numFmtId="0" fontId="79" fillId="32" borderId="3" xfId="142" applyFont="1" applyFill="1" applyBorder="1" applyAlignment="1">
      <alignment horizontal="center" vertical="center" wrapText="1" readingOrder="1"/>
    </xf>
    <xf numFmtId="0" fontId="79" fillId="32" borderId="4" xfId="142" applyFont="1" applyFill="1" applyBorder="1" applyAlignment="1">
      <alignment horizontal="center" vertical="center" wrapText="1" readingOrder="1"/>
    </xf>
    <xf numFmtId="0" fontId="79" fillId="32" borderId="22" xfId="142" applyFont="1" applyFill="1" applyBorder="1" applyAlignment="1">
      <alignment horizontal="center" vertical="center" wrapText="1" readingOrder="1"/>
    </xf>
    <xf numFmtId="0" fontId="7" fillId="0" borderId="0" xfId="142" applyFont="1" applyFill="1" applyBorder="1" applyAlignment="1">
      <alignment horizontal="center" wrapText="1"/>
    </xf>
    <xf numFmtId="0" fontId="70" fillId="0" borderId="2" xfId="142" applyFont="1" applyFill="1" applyBorder="1" applyAlignment="1">
      <alignment horizontal="right" vertical="center" wrapText="1"/>
    </xf>
    <xf numFmtId="0" fontId="7" fillId="0" borderId="0" xfId="0" applyFont="1" applyFill="1" applyBorder="1" applyAlignment="1">
      <alignment horizontal="center"/>
    </xf>
    <xf numFmtId="0" fontId="5" fillId="0" borderId="0" xfId="0" applyFont="1" applyAlignment="1">
      <alignment horizontal="center"/>
    </xf>
    <xf numFmtId="0" fontId="30" fillId="0" borderId="0" xfId="0" applyFont="1" applyFill="1" applyAlignment="1">
      <alignment horizontal="center"/>
    </xf>
    <xf numFmtId="0" fontId="69" fillId="0" borderId="0" xfId="0" applyFont="1" applyAlignment="1">
      <alignment horizontal="right" vertical="center" wrapText="1"/>
    </xf>
    <xf numFmtId="0" fontId="5" fillId="0" borderId="0" xfId="0" applyFont="1" applyAlignment="1">
      <alignment horizontal="center" vertical="center" wrapText="1"/>
    </xf>
    <xf numFmtId="44" fontId="40" fillId="38" borderId="52" xfId="2" applyFont="1" applyFill="1" applyBorder="1" applyAlignment="1">
      <alignment horizontal="center" vertical="center" wrapText="1"/>
    </xf>
    <xf numFmtId="44" fontId="40" fillId="38" borderId="5" xfId="2" applyFont="1" applyFill="1" applyBorder="1" applyAlignment="1">
      <alignment horizontal="center" vertical="center" wrapText="1"/>
    </xf>
    <xf numFmtId="44" fontId="40" fillId="38" borderId="52" xfId="0" applyNumberFormat="1" applyFont="1" applyFill="1" applyBorder="1" applyAlignment="1">
      <alignment horizontal="center" vertical="center" wrapText="1"/>
    </xf>
    <xf numFmtId="44" fontId="40" fillId="38" borderId="5" xfId="0" applyNumberFormat="1" applyFont="1" applyFill="1" applyBorder="1" applyAlignment="1">
      <alignment horizontal="center" vertical="center" wrapText="1"/>
    </xf>
    <xf numFmtId="44" fontId="40" fillId="0" borderId="52" xfId="2" applyFont="1" applyFill="1" applyBorder="1" applyAlignment="1">
      <alignment horizontal="center" vertical="center" wrapText="1"/>
    </xf>
    <xf numFmtId="44" fontId="40" fillId="0" borderId="5" xfId="2" applyFont="1" applyFill="1" applyBorder="1" applyAlignment="1">
      <alignment horizontal="center" vertical="center" wrapText="1"/>
    </xf>
    <xf numFmtId="0" fontId="40" fillId="0" borderId="52" xfId="0" applyFont="1" applyBorder="1" applyAlignment="1">
      <alignment horizontal="center" vertical="center" wrapText="1"/>
    </xf>
    <xf numFmtId="0" fontId="40" fillId="0" borderId="5" xfId="0" applyFont="1" applyBorder="1" applyAlignment="1">
      <alignment horizontal="center" vertical="center" wrapText="1"/>
    </xf>
    <xf numFmtId="0" fontId="40" fillId="29" borderId="3" xfId="0" applyFont="1" applyFill="1" applyBorder="1" applyAlignment="1">
      <alignment horizontal="center" vertical="center" wrapText="1"/>
    </xf>
    <xf numFmtId="0" fontId="40" fillId="29" borderId="4" xfId="0" applyFont="1" applyFill="1" applyBorder="1" applyAlignment="1">
      <alignment horizontal="center" vertical="center" wrapText="1"/>
    </xf>
    <xf numFmtId="0" fontId="73" fillId="0" borderId="0" xfId="0" applyFont="1" applyAlignment="1">
      <alignment horizontal="right" wrapText="1"/>
    </xf>
    <xf numFmtId="0" fontId="40" fillId="0" borderId="18" xfId="0" applyFont="1" applyFill="1" applyBorder="1" applyAlignment="1">
      <alignment horizontal="center" vertical="center" wrapText="1"/>
    </xf>
    <xf numFmtId="0" fontId="40" fillId="0" borderId="0" xfId="0" applyFont="1" applyFill="1" applyBorder="1" applyAlignment="1">
      <alignment horizontal="center" vertical="center" wrapText="1"/>
    </xf>
    <xf numFmtId="44" fontId="40" fillId="0" borderId="16" xfId="2" applyFont="1" applyFill="1" applyBorder="1" applyAlignment="1">
      <alignment horizontal="center" vertical="center" wrapText="1"/>
    </xf>
    <xf numFmtId="0" fontId="60" fillId="0" borderId="0" xfId="0" applyFont="1" applyFill="1" applyAlignment="1">
      <alignment horizontal="center"/>
    </xf>
    <xf numFmtId="0" fontId="33" fillId="0" borderId="0" xfId="0" applyFont="1" applyFill="1" applyBorder="1" applyAlignment="1">
      <alignment horizontal="center"/>
    </xf>
    <xf numFmtId="0" fontId="71" fillId="27" borderId="43" xfId="0" applyFont="1" applyFill="1" applyBorder="1" applyAlignment="1">
      <alignment horizontal="center" vertical="center"/>
    </xf>
    <xf numFmtId="0" fontId="54" fillId="4" borderId="0" xfId="126" applyFont="1" applyFill="1" applyBorder="1" applyAlignment="1">
      <alignment horizontal="center" vertical="center" wrapText="1"/>
    </xf>
    <xf numFmtId="0" fontId="82" fillId="35" borderId="2" xfId="126" applyFont="1" applyFill="1" applyBorder="1" applyAlignment="1">
      <alignment horizontal="center" vertical="center" wrapText="1"/>
    </xf>
    <xf numFmtId="44" fontId="61" fillId="0" borderId="52" xfId="0" applyNumberFormat="1" applyFont="1" applyFill="1" applyBorder="1" applyAlignment="1">
      <alignment horizontal="center" vertical="center" wrapText="1"/>
    </xf>
    <xf numFmtId="44" fontId="61" fillId="0" borderId="16" xfId="0" applyNumberFormat="1" applyFont="1" applyFill="1" applyBorder="1" applyAlignment="1">
      <alignment horizontal="center" vertical="center" wrapText="1"/>
    </xf>
    <xf numFmtId="44" fontId="61" fillId="0" borderId="5" xfId="0" applyNumberFormat="1" applyFont="1" applyFill="1" applyBorder="1" applyAlignment="1">
      <alignment horizontal="center" vertical="center" wrapText="1"/>
    </xf>
    <xf numFmtId="165" fontId="61" fillId="0" borderId="52" xfId="127" applyFont="1" applyBorder="1" applyAlignment="1">
      <alignment horizontal="center" vertical="center" wrapText="1"/>
    </xf>
    <xf numFmtId="165" fontId="61" fillId="0" borderId="16" xfId="127" applyFont="1" applyBorder="1" applyAlignment="1">
      <alignment horizontal="center" vertical="center" wrapText="1"/>
    </xf>
    <xf numFmtId="165" fontId="61" fillId="0" borderId="5" xfId="127" applyFont="1" applyBorder="1" applyAlignment="1">
      <alignment horizontal="center" vertical="center" wrapText="1"/>
    </xf>
    <xf numFmtId="0" fontId="82" fillId="35" borderId="24" xfId="126" applyFont="1" applyFill="1" applyBorder="1" applyAlignment="1">
      <alignment horizontal="center" vertical="center" wrapText="1"/>
    </xf>
    <xf numFmtId="0" fontId="81" fillId="35" borderId="24" xfId="126" applyFont="1" applyFill="1" applyBorder="1" applyAlignment="1">
      <alignment horizontal="center" vertical="center" wrapText="1"/>
    </xf>
    <xf numFmtId="0" fontId="81" fillId="35" borderId="25" xfId="126" applyFont="1" applyFill="1" applyBorder="1" applyAlignment="1">
      <alignment horizontal="center" vertical="center" wrapText="1"/>
    </xf>
    <xf numFmtId="44" fontId="61" fillId="0" borderId="52" xfId="1" applyFont="1" applyBorder="1" applyAlignment="1">
      <alignment horizontal="center" vertical="center" wrapText="1"/>
    </xf>
    <xf numFmtId="44" fontId="61" fillId="0" borderId="16" xfId="1" applyFont="1" applyBorder="1" applyAlignment="1">
      <alignment horizontal="center" vertical="center" wrapText="1"/>
    </xf>
    <xf numFmtId="44" fontId="61" fillId="0" borderId="5" xfId="1" applyFont="1" applyBorder="1" applyAlignment="1">
      <alignment horizontal="center" vertical="center" wrapText="1"/>
    </xf>
    <xf numFmtId="44" fontId="61" fillId="0" borderId="52" xfId="127" applyNumberFormat="1" applyFont="1" applyFill="1" applyBorder="1" applyAlignment="1">
      <alignment horizontal="center" vertical="center" wrapText="1"/>
    </xf>
    <xf numFmtId="44" fontId="61" fillId="0" borderId="16" xfId="127" applyNumberFormat="1" applyFont="1" applyFill="1" applyBorder="1" applyAlignment="1">
      <alignment horizontal="center" vertical="center" wrapText="1"/>
    </xf>
    <xf numFmtId="44" fontId="61" fillId="0" borderId="5" xfId="127" applyNumberFormat="1" applyFont="1" applyFill="1" applyBorder="1" applyAlignment="1">
      <alignment horizontal="center" vertical="center" wrapText="1"/>
    </xf>
    <xf numFmtId="165" fontId="61" fillId="0" borderId="52" xfId="127" applyFont="1" applyFill="1" applyBorder="1" applyAlignment="1">
      <alignment horizontal="center" vertical="center" wrapText="1"/>
    </xf>
    <xf numFmtId="165" fontId="61" fillId="0" borderId="16" xfId="127" applyFont="1" applyFill="1" applyBorder="1" applyAlignment="1">
      <alignment horizontal="center" vertical="center" wrapText="1"/>
    </xf>
    <xf numFmtId="165" fontId="61" fillId="0" borderId="5" xfId="127" applyFont="1" applyFill="1" applyBorder="1" applyAlignment="1">
      <alignment horizontal="center" vertical="center" wrapText="1"/>
    </xf>
    <xf numFmtId="165" fontId="61" fillId="0" borderId="57" xfId="127" applyFont="1" applyBorder="1" applyAlignment="1">
      <alignment horizontal="center" vertical="center" wrapText="1"/>
    </xf>
    <xf numFmtId="165" fontId="61" fillId="0" borderId="18" xfId="127" applyFont="1" applyBorder="1" applyAlignment="1">
      <alignment horizontal="center" vertical="center" wrapText="1"/>
    </xf>
    <xf numFmtId="165" fontId="61" fillId="0" borderId="19" xfId="127" applyFont="1" applyBorder="1" applyAlignment="1">
      <alignment horizontal="center" vertical="center" wrapText="1"/>
    </xf>
    <xf numFmtId="165" fontId="61" fillId="0" borderId="56" xfId="127" applyFont="1" applyBorder="1" applyAlignment="1">
      <alignment horizontal="center" vertical="center" wrapText="1"/>
    </xf>
    <xf numFmtId="165" fontId="61" fillId="0" borderId="20" xfId="127" applyFont="1" applyBorder="1" applyAlignment="1">
      <alignment horizontal="center" vertical="center" wrapText="1"/>
    </xf>
    <xf numFmtId="165" fontId="61" fillId="0" borderId="26" xfId="127" applyFont="1" applyBorder="1" applyAlignment="1">
      <alignment horizontal="center" vertical="center" wrapText="1"/>
    </xf>
    <xf numFmtId="0" fontId="61" fillId="0" borderId="52" xfId="126" applyFont="1" applyBorder="1" applyAlignment="1">
      <alignment horizontal="center" vertical="center" wrapText="1"/>
    </xf>
    <xf numFmtId="0" fontId="61" fillId="0" borderId="16" xfId="126" applyFont="1" applyBorder="1" applyAlignment="1">
      <alignment horizontal="center" vertical="center" wrapText="1"/>
    </xf>
    <xf numFmtId="0" fontId="61" fillId="0" borderId="5" xfId="126" applyFont="1" applyBorder="1" applyAlignment="1">
      <alignment horizontal="center" vertical="center" wrapText="1"/>
    </xf>
    <xf numFmtId="44" fontId="61" fillId="0" borderId="52" xfId="127" applyNumberFormat="1" applyFont="1" applyBorder="1" applyAlignment="1">
      <alignment horizontal="center" vertical="center" wrapText="1"/>
    </xf>
    <xf numFmtId="44" fontId="61" fillId="0" borderId="5" xfId="127" applyNumberFormat="1" applyFont="1" applyBorder="1" applyAlignment="1">
      <alignment horizontal="center" vertical="center" wrapText="1"/>
    </xf>
    <xf numFmtId="44" fontId="61" fillId="0" borderId="16" xfId="127" applyNumberFormat="1" applyFont="1" applyBorder="1" applyAlignment="1">
      <alignment horizontal="center" vertical="center" wrapText="1"/>
    </xf>
    <xf numFmtId="0" fontId="5" fillId="0" borderId="0" xfId="0" applyFont="1" applyAlignment="1">
      <alignment horizontal="center" vertical="center"/>
    </xf>
    <xf numFmtId="0" fontId="41" fillId="34" borderId="1" xfId="0" applyFont="1" applyFill="1" applyBorder="1" applyAlignment="1">
      <alignment horizontal="center"/>
    </xf>
    <xf numFmtId="0" fontId="37" fillId="0" borderId="24" xfId="0" applyFont="1" applyBorder="1" applyAlignment="1">
      <alignment horizontal="center" vertical="center"/>
    </xf>
    <xf numFmtId="43" fontId="45" fillId="0" borderId="24" xfId="125" applyFont="1" applyBorder="1" applyAlignment="1">
      <alignment horizontal="center" vertical="center"/>
    </xf>
    <xf numFmtId="0" fontId="49" fillId="0" borderId="0" xfId="0" applyFont="1" applyFill="1" applyBorder="1" applyAlignment="1">
      <alignment horizontal="center" vertical="center"/>
    </xf>
    <xf numFmtId="0" fontId="48" fillId="0" borderId="0" xfId="0" applyFont="1" applyBorder="1" applyAlignment="1">
      <alignment horizontal="center"/>
    </xf>
    <xf numFmtId="0" fontId="41" fillId="32" borderId="3" xfId="0" applyFont="1" applyFill="1" applyBorder="1" applyAlignment="1">
      <alignment horizontal="center" vertical="center"/>
    </xf>
    <xf numFmtId="43" fontId="41" fillId="32" borderId="4" xfId="125" applyFont="1" applyFill="1" applyBorder="1" applyAlignment="1">
      <alignment horizontal="center" vertical="center"/>
    </xf>
    <xf numFmtId="0" fontId="47" fillId="0" borderId="0" xfId="0" applyFont="1" applyBorder="1" applyAlignment="1">
      <alignment horizontal="center"/>
    </xf>
    <xf numFmtId="0" fontId="41" fillId="34" borderId="19" xfId="0" applyFont="1" applyFill="1" applyBorder="1" applyAlignment="1">
      <alignment horizontal="center"/>
    </xf>
    <xf numFmtId="0" fontId="41" fillId="34" borderId="2" xfId="0" applyFont="1" applyFill="1" applyBorder="1" applyAlignment="1">
      <alignment horizontal="center"/>
    </xf>
    <xf numFmtId="0" fontId="79" fillId="32" borderId="3" xfId="142" applyFont="1" applyFill="1" applyBorder="1" applyAlignment="1">
      <alignment horizontal="center" vertical="center" readingOrder="1"/>
    </xf>
    <xf numFmtId="0" fontId="79" fillId="32" borderId="4" xfId="142" applyFont="1" applyFill="1" applyBorder="1" applyAlignment="1">
      <alignment horizontal="center" vertical="center" readingOrder="1"/>
    </xf>
    <xf numFmtId="0" fontId="79" fillId="32" borderId="33" xfId="142" applyFont="1" applyFill="1" applyBorder="1" applyAlignment="1">
      <alignment horizontal="center" vertical="center" readingOrder="1"/>
    </xf>
    <xf numFmtId="0" fontId="7" fillId="0" borderId="0" xfId="142" applyFont="1" applyFill="1" applyBorder="1" applyAlignment="1">
      <alignment horizontal="center" vertical="center" wrapText="1"/>
    </xf>
    <xf numFmtId="0" fontId="70" fillId="0" borderId="0" xfId="142" applyFont="1" applyFill="1" applyBorder="1" applyAlignment="1">
      <alignment horizontal="center" vertical="center" wrapText="1"/>
    </xf>
    <xf numFmtId="0" fontId="70" fillId="0" borderId="0" xfId="142" applyFont="1" applyFill="1" applyBorder="1" applyAlignment="1">
      <alignment horizontal="right" vertical="center" wrapText="1"/>
    </xf>
    <xf numFmtId="0" fontId="36" fillId="0" borderId="0" xfId="142" applyFont="1" applyAlignment="1">
      <alignment horizontal="center"/>
    </xf>
    <xf numFmtId="0" fontId="67" fillId="32" borderId="3" xfId="0" applyFont="1" applyFill="1" applyBorder="1" applyAlignment="1">
      <alignment horizontal="center"/>
    </xf>
    <xf numFmtId="0" fontId="67" fillId="32" borderId="4" xfId="0" applyFont="1" applyFill="1" applyBorder="1" applyAlignment="1">
      <alignment horizontal="center"/>
    </xf>
    <xf numFmtId="0" fontId="67" fillId="32" borderId="33" xfId="0" applyFont="1" applyFill="1" applyBorder="1" applyAlignment="1">
      <alignment horizontal="center"/>
    </xf>
    <xf numFmtId="0" fontId="73" fillId="0" borderId="0" xfId="0" applyFont="1" applyAlignment="1">
      <alignment horizontal="center"/>
    </xf>
    <xf numFmtId="0" fontId="6" fillId="4" borderId="0" xfId="0" applyFont="1" applyFill="1" applyAlignment="1">
      <alignment horizontal="center"/>
    </xf>
    <xf numFmtId="0" fontId="56" fillId="4" borderId="0" xfId="0" applyFont="1" applyFill="1" applyBorder="1" applyAlignment="1">
      <alignment horizontal="center"/>
    </xf>
    <xf numFmtId="0" fontId="49" fillId="0" borderId="0" xfId="0" applyFont="1" applyFill="1" applyBorder="1" applyAlignment="1">
      <alignment horizontal="right" vertical="center"/>
    </xf>
    <xf numFmtId="0" fontId="83" fillId="0" borderId="0" xfId="0" applyFont="1" applyBorder="1" applyAlignment="1">
      <alignment horizontal="center"/>
    </xf>
    <xf numFmtId="44" fontId="72" fillId="4" borderId="52" xfId="1" applyFont="1" applyFill="1" applyBorder="1" applyAlignment="1">
      <alignment horizontal="center" vertical="center" wrapText="1"/>
    </xf>
    <xf numFmtId="44" fontId="72" fillId="4" borderId="16" xfId="1" applyFont="1" applyFill="1" applyBorder="1" applyAlignment="1">
      <alignment horizontal="center" vertical="center" wrapText="1"/>
    </xf>
    <xf numFmtId="44" fontId="72" fillId="4" borderId="5" xfId="1" applyFont="1" applyFill="1" applyBorder="1" applyAlignment="1">
      <alignment horizontal="center" vertical="center" wrapText="1"/>
    </xf>
    <xf numFmtId="44" fontId="72" fillId="4" borderId="5" xfId="1" applyFont="1" applyFill="1" applyBorder="1" applyAlignment="1">
      <alignment horizontal="center" vertical="center" wrapText="1"/>
    </xf>
    <xf numFmtId="0" fontId="60" fillId="0" borderId="52" xfId="0" applyFont="1" applyBorder="1" applyAlignment="1">
      <alignment horizontal="center" vertical="center" wrapText="1"/>
    </xf>
    <xf numFmtId="0" fontId="60" fillId="0" borderId="16" xfId="0" applyFont="1" applyBorder="1" applyAlignment="1">
      <alignment horizontal="center" vertical="center" wrapText="1"/>
    </xf>
    <xf numFmtId="0" fontId="60" fillId="0" borderId="5" xfId="0" applyFont="1" applyBorder="1" applyAlignment="1">
      <alignment horizontal="center" vertical="center" wrapText="1"/>
    </xf>
    <xf numFmtId="44" fontId="72" fillId="4" borderId="43" xfId="1" applyFont="1" applyFill="1" applyBorder="1" applyAlignment="1">
      <alignment horizontal="center" vertical="center" wrapText="1"/>
    </xf>
    <xf numFmtId="44" fontId="72" fillId="4" borderId="37" xfId="1" applyFont="1" applyFill="1" applyBorder="1" applyAlignment="1">
      <alignment horizontal="center" vertical="center" wrapText="1"/>
    </xf>
    <xf numFmtId="3" fontId="71" fillId="4" borderId="37" xfId="0" applyNumberFormat="1" applyFont="1" applyFill="1" applyBorder="1" applyAlignment="1">
      <alignment horizontal="center" vertical="center" wrapText="1"/>
    </xf>
    <xf numFmtId="3" fontId="71" fillId="4" borderId="43" xfId="0" applyNumberFormat="1" applyFont="1" applyFill="1" applyBorder="1" applyAlignment="1">
      <alignment horizontal="center" vertical="center" wrapText="1"/>
    </xf>
    <xf numFmtId="0" fontId="79" fillId="32" borderId="31" xfId="112" applyFont="1" applyFill="1" applyBorder="1" applyAlignment="1">
      <alignment horizontal="center" vertical="center" wrapText="1"/>
    </xf>
    <xf numFmtId="0" fontId="79" fillId="0" borderId="31" xfId="112" applyFont="1" applyFill="1" applyBorder="1" applyAlignment="1">
      <alignment horizontal="center" vertical="center" wrapText="1" readingOrder="1"/>
    </xf>
    <xf numFmtId="0" fontId="79" fillId="0" borderId="31" xfId="112" applyFont="1" applyFill="1" applyBorder="1" applyAlignment="1">
      <alignment horizontal="center" vertical="center" wrapText="1"/>
    </xf>
    <xf numFmtId="0" fontId="72" fillId="4" borderId="1" xfId="0" applyFont="1" applyFill="1" applyBorder="1" applyAlignment="1">
      <alignment horizontal="center" vertical="center" wrapText="1"/>
    </xf>
    <xf numFmtId="0" fontId="79" fillId="33" borderId="16" xfId="0" applyFont="1" applyFill="1" applyBorder="1" applyAlignment="1">
      <alignment horizontal="justify" vertical="center" wrapText="1"/>
    </xf>
    <xf numFmtId="0" fontId="61" fillId="29" borderId="5" xfId="0" applyFont="1" applyFill="1" applyBorder="1" applyAlignment="1">
      <alignment horizontal="center" vertical="center" wrapText="1"/>
    </xf>
    <xf numFmtId="0" fontId="79" fillId="33" borderId="48" xfId="0" applyFont="1" applyFill="1" applyBorder="1" applyAlignment="1">
      <alignment horizontal="center" vertical="center" wrapText="1"/>
    </xf>
    <xf numFmtId="0" fontId="79" fillId="0" borderId="48" xfId="0" applyFont="1" applyBorder="1" applyAlignment="1">
      <alignment horizontal="center" vertical="center" wrapText="1"/>
    </xf>
    <xf numFmtId="0" fontId="59" fillId="4" borderId="37" xfId="0" applyFont="1" applyFill="1" applyBorder="1" applyAlignment="1">
      <alignment horizontal="center" vertical="center" wrapText="1"/>
    </xf>
    <xf numFmtId="0" fontId="59" fillId="33" borderId="43" xfId="0" applyFont="1" applyFill="1" applyBorder="1" applyAlignment="1">
      <alignment horizontal="center" vertical="center" wrapText="1"/>
    </xf>
    <xf numFmtId="0" fontId="41" fillId="0" borderId="43" xfId="0" applyFont="1" applyBorder="1" applyAlignment="1">
      <alignment horizontal="center" vertical="center" wrapText="1"/>
    </xf>
    <xf numFmtId="44" fontId="41" fillId="29" borderId="43" xfId="2" applyFont="1" applyFill="1" applyBorder="1" applyAlignment="1">
      <alignment horizontal="center" vertical="center" wrapText="1"/>
    </xf>
    <xf numFmtId="0" fontId="41" fillId="0" borderId="0" xfId="0" applyFont="1" applyFill="1" applyBorder="1" applyAlignment="1">
      <alignment horizontal="center" vertical="center" wrapText="1"/>
    </xf>
    <xf numFmtId="0" fontId="41" fillId="0" borderId="52" xfId="0" applyFont="1" applyBorder="1" applyAlignment="1">
      <alignment horizontal="center" vertical="center" wrapText="1"/>
    </xf>
    <xf numFmtId="0" fontId="41" fillId="0" borderId="5" xfId="0" applyFont="1" applyBorder="1" applyAlignment="1">
      <alignment horizontal="center" vertical="center" wrapText="1"/>
    </xf>
    <xf numFmtId="44" fontId="41" fillId="0" borderId="52" xfId="2" applyFont="1" applyFill="1" applyBorder="1" applyAlignment="1">
      <alignment horizontal="center" vertical="center" wrapText="1"/>
    </xf>
    <xf numFmtId="44" fontId="41" fillId="0" borderId="16" xfId="2" applyFont="1" applyFill="1" applyBorder="1" applyAlignment="1">
      <alignment horizontal="center" vertical="center" wrapText="1"/>
    </xf>
    <xf numFmtId="44" fontId="41" fillId="0" borderId="5" xfId="2" applyFont="1" applyFill="1" applyBorder="1" applyAlignment="1">
      <alignment horizontal="center" vertical="center" wrapText="1"/>
    </xf>
    <xf numFmtId="44" fontId="41" fillId="0" borderId="51" xfId="2" applyFont="1" applyFill="1" applyBorder="1" applyAlignment="1">
      <alignment horizontal="center" vertical="center" wrapText="1"/>
    </xf>
    <xf numFmtId="44" fontId="41" fillId="38" borderId="43" xfId="2" applyFont="1" applyFill="1" applyBorder="1" applyAlignment="1">
      <alignment horizontal="center" vertical="center" wrapText="1"/>
    </xf>
    <xf numFmtId="44" fontId="41" fillId="0" borderId="43" xfId="2" applyFont="1" applyFill="1" applyBorder="1" applyAlignment="1">
      <alignment horizontal="center" vertical="center" wrapText="1"/>
    </xf>
    <xf numFmtId="44" fontId="41" fillId="38" borderId="52" xfId="2" applyFont="1" applyFill="1" applyBorder="1" applyAlignment="1">
      <alignment horizontal="center" vertical="center" wrapText="1"/>
    </xf>
    <xf numFmtId="44" fontId="41" fillId="38" borderId="5" xfId="2" applyFont="1" applyFill="1" applyBorder="1" applyAlignment="1">
      <alignment horizontal="center" vertical="center" wrapText="1"/>
    </xf>
    <xf numFmtId="0" fontId="60" fillId="0" borderId="43" xfId="0" applyFont="1" applyBorder="1" applyAlignment="1">
      <alignment horizontal="center" vertical="center" wrapText="1"/>
    </xf>
    <xf numFmtId="165" fontId="59" fillId="0" borderId="52" xfId="127" applyFont="1" applyBorder="1" applyAlignment="1">
      <alignment horizontal="center" vertical="center" wrapText="1"/>
    </xf>
    <xf numFmtId="165" fontId="59" fillId="0" borderId="16" xfId="127" applyFont="1" applyBorder="1" applyAlignment="1">
      <alignment horizontal="center" vertical="center" wrapText="1"/>
    </xf>
    <xf numFmtId="165" fontId="59" fillId="0" borderId="5" xfId="127" applyFont="1" applyBorder="1" applyAlignment="1">
      <alignment horizontal="center" vertical="center" wrapText="1"/>
    </xf>
    <xf numFmtId="165" fontId="59" fillId="0" borderId="0" xfId="126" applyNumberFormat="1" applyFont="1" applyBorder="1" applyAlignment="1">
      <alignment horizontal="center" vertical="center" wrapText="1"/>
    </xf>
    <xf numFmtId="165" fontId="59" fillId="0" borderId="0" xfId="127" applyFont="1" applyBorder="1" applyAlignment="1">
      <alignment horizontal="center" vertical="center" wrapText="1"/>
    </xf>
    <xf numFmtId="165" fontId="59" fillId="0" borderId="0" xfId="126" applyNumberFormat="1" applyFont="1" applyAlignment="1">
      <alignment horizontal="center" vertical="center" wrapText="1"/>
    </xf>
    <xf numFmtId="165" fontId="59" fillId="0" borderId="56" xfId="127" applyFont="1" applyBorder="1" applyAlignment="1">
      <alignment horizontal="center" vertical="center" wrapText="1"/>
    </xf>
    <xf numFmtId="165" fontId="59" fillId="0" borderId="20" xfId="127" applyFont="1" applyBorder="1" applyAlignment="1">
      <alignment horizontal="center" vertical="center" wrapText="1"/>
    </xf>
    <xf numFmtId="165" fontId="59" fillId="0" borderId="26" xfId="127" applyFont="1" applyBorder="1" applyAlignment="1">
      <alignment horizontal="center" vertical="center" wrapText="1"/>
    </xf>
    <xf numFmtId="0" fontId="59" fillId="0" borderId="52" xfId="126" applyFont="1" applyBorder="1" applyAlignment="1">
      <alignment horizontal="center" vertical="center" wrapText="1"/>
    </xf>
    <xf numFmtId="0" fontId="59" fillId="0" borderId="16" xfId="126" applyFont="1" applyBorder="1" applyAlignment="1">
      <alignment horizontal="center" vertical="center" wrapText="1"/>
    </xf>
    <xf numFmtId="0" fontId="59" fillId="0" borderId="5" xfId="126" applyFont="1" applyBorder="1" applyAlignment="1">
      <alignment horizontal="center" vertical="center" wrapText="1"/>
    </xf>
    <xf numFmtId="165" fontId="59" fillId="0" borderId="52" xfId="127" applyFont="1" applyFill="1" applyBorder="1" applyAlignment="1">
      <alignment horizontal="center" vertical="center" wrapText="1"/>
    </xf>
    <xf numFmtId="165" fontId="59" fillId="0" borderId="16" xfId="127" applyFont="1" applyFill="1" applyBorder="1" applyAlignment="1">
      <alignment horizontal="center" vertical="center" wrapText="1"/>
    </xf>
    <xf numFmtId="165" fontId="59" fillId="0" borderId="5" xfId="127" applyFont="1" applyFill="1" applyBorder="1" applyAlignment="1">
      <alignment horizontal="center" vertical="center" wrapText="1"/>
    </xf>
    <xf numFmtId="165" fontId="59" fillId="0" borderId="55" xfId="126" applyNumberFormat="1" applyFont="1" applyBorder="1" applyAlignment="1">
      <alignment horizontal="center" vertical="center" wrapText="1"/>
    </xf>
    <xf numFmtId="44" fontId="41" fillId="0" borderId="1" xfId="3" applyFont="1" applyFill="1" applyBorder="1" applyAlignment="1">
      <alignment horizontal="center" vertical="center" wrapText="1"/>
    </xf>
    <xf numFmtId="44" fontId="59" fillId="4" borderId="1" xfId="107" applyFont="1" applyFill="1" applyBorder="1" applyAlignment="1">
      <alignment horizontal="center" vertical="center"/>
    </xf>
    <xf numFmtId="0" fontId="60" fillId="0" borderId="50" xfId="0" applyFont="1" applyBorder="1" applyAlignment="1">
      <alignment horizontal="center" vertical="center" wrapText="1"/>
    </xf>
    <xf numFmtId="0" fontId="60" fillId="0" borderId="51" xfId="0" applyFont="1" applyBorder="1" applyAlignment="1">
      <alignment horizontal="center" vertical="center" wrapText="1"/>
    </xf>
    <xf numFmtId="0" fontId="71" fillId="0" borderId="51" xfId="0" applyFont="1" applyBorder="1" applyAlignment="1">
      <alignment horizontal="center" vertical="center" wrapText="1"/>
    </xf>
    <xf numFmtId="0" fontId="67" fillId="0" borderId="61" xfId="0" applyFont="1" applyBorder="1" applyAlignment="1">
      <alignment horizontal="center" vertical="center" wrapText="1"/>
    </xf>
  </cellXfs>
  <cellStyles count="195">
    <cellStyle name="20% - Accent1 2" xfId="4"/>
    <cellStyle name="20% - Accent1 2 2" xfId="5"/>
    <cellStyle name="20% - Accent1 2 2 2" xfId="6"/>
    <cellStyle name="20% - Accent1 2 3" xfId="7"/>
    <cellStyle name="20% - Accent2 2" xfId="8"/>
    <cellStyle name="20% - Accent2 2 2" xfId="9"/>
    <cellStyle name="20% - Accent2 2 2 2" xfId="10"/>
    <cellStyle name="20% - Accent2 2 3" xfId="11"/>
    <cellStyle name="20% - Accent3 2" xfId="12"/>
    <cellStyle name="20% - Accent3 2 2" xfId="13"/>
    <cellStyle name="20% - Accent3 2 2 2" xfId="14"/>
    <cellStyle name="20% - Accent3 2 3" xfId="15"/>
    <cellStyle name="20% - Accent4 2" xfId="16"/>
    <cellStyle name="20% - Accent4 2 2" xfId="17"/>
    <cellStyle name="20% - Accent4 2 2 2" xfId="18"/>
    <cellStyle name="20% - Accent4 2 3" xfId="19"/>
    <cellStyle name="20% - Accent5 2" xfId="20"/>
    <cellStyle name="20% - Accent5 2 2" xfId="21"/>
    <cellStyle name="20% - Accent5 2 2 2" xfId="22"/>
    <cellStyle name="20% - Accent5 2 3" xfId="23"/>
    <cellStyle name="20% - Accent6 2" xfId="24"/>
    <cellStyle name="20% - Accent6 2 2" xfId="25"/>
    <cellStyle name="20% - Accent6 2 2 2" xfId="26"/>
    <cellStyle name="20% - Accent6 2 3" xfId="27"/>
    <cellStyle name="20% - Énfasis1 2" xfId="28"/>
    <cellStyle name="20% - Énfasis1 2 2" xfId="29"/>
    <cellStyle name="20% - Énfasis2 2" xfId="30"/>
    <cellStyle name="20% - Énfasis2 2 2" xfId="31"/>
    <cellStyle name="20% - Énfasis3 2" xfId="32"/>
    <cellStyle name="20% - Énfasis3 2 2" xfId="33"/>
    <cellStyle name="20% - Énfasis4 2" xfId="34"/>
    <cellStyle name="20% - Énfasis4 2 2" xfId="35"/>
    <cellStyle name="20% - Énfasis5 2" xfId="36"/>
    <cellStyle name="20% - Énfasis5 2 2" xfId="37"/>
    <cellStyle name="20% - Énfasis6 2" xfId="38"/>
    <cellStyle name="20% - Énfasis6 2 2" xfId="39"/>
    <cellStyle name="40% - Accent1 2" xfId="40"/>
    <cellStyle name="40% - Accent1 2 2" xfId="41"/>
    <cellStyle name="40% - Accent1 2 2 2" xfId="42"/>
    <cellStyle name="40% - Accent1 2 3" xfId="43"/>
    <cellStyle name="40% - Accent2 2" xfId="44"/>
    <cellStyle name="40% - Accent2 2 2" xfId="45"/>
    <cellStyle name="40% - Accent2 2 2 2" xfId="46"/>
    <cellStyle name="40% - Accent2 2 3" xfId="47"/>
    <cellStyle name="40% - Accent3 2" xfId="48"/>
    <cellStyle name="40% - Accent3 2 2" xfId="49"/>
    <cellStyle name="40% - Accent3 2 2 2" xfId="50"/>
    <cellStyle name="40% - Accent3 2 3" xfId="51"/>
    <cellStyle name="40% - Accent4 2" xfId="52"/>
    <cellStyle name="40% - Accent4 2 2" xfId="53"/>
    <cellStyle name="40% - Accent4 2 2 2" xfId="54"/>
    <cellStyle name="40% - Accent4 2 3" xfId="55"/>
    <cellStyle name="40% - Accent5 2" xfId="56"/>
    <cellStyle name="40% - Accent5 2 2" xfId="57"/>
    <cellStyle name="40% - Accent5 2 2 2" xfId="58"/>
    <cellStyle name="40% - Accent5 2 3" xfId="59"/>
    <cellStyle name="40% - Accent6 2" xfId="60"/>
    <cellStyle name="40% - Accent6 2 2" xfId="61"/>
    <cellStyle name="40% - Accent6 2 2 2" xfId="62"/>
    <cellStyle name="40% - Accent6 2 3" xfId="63"/>
    <cellStyle name="40% - Énfasis1 2" xfId="64"/>
    <cellStyle name="40% - Énfasis1 2 2" xfId="65"/>
    <cellStyle name="40% - Énfasis2 2" xfId="66"/>
    <cellStyle name="40% - Énfasis2 2 2" xfId="67"/>
    <cellStyle name="40% - Énfasis3 2" xfId="68"/>
    <cellStyle name="40% - Énfasis3 2 2" xfId="69"/>
    <cellStyle name="40% - Énfasis4 2" xfId="70"/>
    <cellStyle name="40% - Énfasis4 2 2" xfId="71"/>
    <cellStyle name="40% - Énfasis5 2" xfId="72"/>
    <cellStyle name="40% - Énfasis5 2 2" xfId="73"/>
    <cellStyle name="40% - Énfasis6 2" xfId="74"/>
    <cellStyle name="40% - Énfasis6 2 2" xfId="75"/>
    <cellStyle name="60% - Accent1 2" xfId="76"/>
    <cellStyle name="60% - Accent2 2" xfId="77"/>
    <cellStyle name="60% - Accent3 2" xfId="78"/>
    <cellStyle name="60% - Accent4 2" xfId="79"/>
    <cellStyle name="60% - Accent5 2" xfId="80"/>
    <cellStyle name="60% - Accent6 2" xfId="81"/>
    <cellStyle name="Accent1 2" xfId="82"/>
    <cellStyle name="Accent2 2" xfId="83"/>
    <cellStyle name="Accent3 2" xfId="84"/>
    <cellStyle name="Accent4 2" xfId="85"/>
    <cellStyle name="Accent5 2" xfId="86"/>
    <cellStyle name="Accent6 2" xfId="87"/>
    <cellStyle name="Bad 2" xfId="88"/>
    <cellStyle name="Buena 2" xfId="89"/>
    <cellStyle name="Calculation 2" xfId="90"/>
    <cellStyle name="Calculation 2 2" xfId="153"/>
    <cellStyle name="Celda de comprobación" xfId="129" builtinId="23"/>
    <cellStyle name="Check Cell 2" xfId="91"/>
    <cellStyle name="Currency 2" xfId="92"/>
    <cellStyle name="Currency 2 2" xfId="93"/>
    <cellStyle name="Currency 2 2 2" xfId="172"/>
    <cellStyle name="Currency 2 3" xfId="171"/>
    <cellStyle name="Euro" xfId="94"/>
    <cellStyle name="Euro 2" xfId="161"/>
    <cellStyle name="Explanatory Text 2" xfId="95"/>
    <cellStyle name="Good 2" xfId="96"/>
    <cellStyle name="Good 2 2" xfId="97"/>
    <cellStyle name="Heading 1 2" xfId="98"/>
    <cellStyle name="Heading 2 2" xfId="99"/>
    <cellStyle name="Heading 3 2" xfId="100"/>
    <cellStyle name="Heading 4 2" xfId="101"/>
    <cellStyle name="Hipervínculo" xfId="128" builtinId="8"/>
    <cellStyle name="Input 2" xfId="102"/>
    <cellStyle name="Input 2 2" xfId="154"/>
    <cellStyle name="Linked Cell 2" xfId="103"/>
    <cellStyle name="Millares" xfId="125" builtinId="3"/>
    <cellStyle name="Millares 2" xfId="104"/>
    <cellStyle name="Millares 2 2" xfId="130"/>
    <cellStyle name="Millares 2 2 2" xfId="180"/>
    <cellStyle name="Millares 2 3" xfId="151"/>
    <cellStyle name="Millares 2 4" xfId="173"/>
    <cellStyle name="Millares 3" xfId="105"/>
    <cellStyle name="Millares 3 2" xfId="106"/>
    <cellStyle name="Millares 3 2 2" xfId="175"/>
    <cellStyle name="Millares 3 3" xfId="131"/>
    <cellStyle name="Millares 3 3 2" xfId="181"/>
    <cellStyle name="Millares 3 4" xfId="152"/>
    <cellStyle name="Millares 3 4 2" xfId="190"/>
    <cellStyle name="Millares 3 5" xfId="174"/>
    <cellStyle name="Millares 4" xfId="127"/>
    <cellStyle name="Millares 5" xfId="132"/>
    <cellStyle name="Millares 5 2" xfId="182"/>
    <cellStyle name="Millares 6" xfId="133"/>
    <cellStyle name="Millares 6 2" xfId="134"/>
    <cellStyle name="Millares 6 2 2" xfId="184"/>
    <cellStyle name="Millares 6 3" xfId="183"/>
    <cellStyle name="Millares 7" xfId="135"/>
    <cellStyle name="Millares 7 2" xfId="185"/>
    <cellStyle name="Millares 8" xfId="179"/>
    <cellStyle name="Moneda" xfId="1" builtinId="4"/>
    <cellStyle name="Moneda 10" xfId="168"/>
    <cellStyle name="Moneda 2" xfId="3"/>
    <cellStyle name="Moneda 2 2" xfId="107"/>
    <cellStyle name="Moneda 2 2 2" xfId="176"/>
    <cellStyle name="Moneda 2 3" xfId="150"/>
    <cellStyle name="Moneda 2 3 2" xfId="157"/>
    <cellStyle name="Moneda 2 3 2 2" xfId="193"/>
    <cellStyle name="Moneda 2 3 3" xfId="189"/>
    <cellStyle name="Moneda 2 4" xfId="164"/>
    <cellStyle name="Moneda 2 5" xfId="170"/>
    <cellStyle name="Moneda 3" xfId="108"/>
    <cellStyle name="Moneda 3 2" xfId="2"/>
    <cellStyle name="Moneda 3 2 2" xfId="166"/>
    <cellStyle name="Moneda 3 2 3" xfId="169"/>
    <cellStyle name="Moneda 3 3" xfId="163"/>
    <cellStyle name="Moneda 3 4" xfId="177"/>
    <cellStyle name="Moneda 4" xfId="109"/>
    <cellStyle name="Moneda 4 2" xfId="178"/>
    <cellStyle name="Moneda 5" xfId="136"/>
    <cellStyle name="Moneda 5 2" xfId="186"/>
    <cellStyle name="Moneda 6" xfId="137"/>
    <cellStyle name="Moneda 6 2" xfId="187"/>
    <cellStyle name="Moneda 7" xfId="138"/>
    <cellStyle name="Moneda 7 2" xfId="188"/>
    <cellStyle name="Moneda 8" xfId="158"/>
    <cellStyle name="Moneda 8 2" xfId="194"/>
    <cellStyle name="Moneda 9" xfId="162"/>
    <cellStyle name="Neutral 2" xfId="110"/>
    <cellStyle name="Normal" xfId="0" builtinId="0"/>
    <cellStyle name="Normal 10" xfId="139"/>
    <cellStyle name="Normal 11" xfId="140"/>
    <cellStyle name="Normal 12" xfId="159"/>
    <cellStyle name="Normal 13" xfId="160"/>
    <cellStyle name="Normal 2" xfId="111"/>
    <cellStyle name="Normal 3" xfId="112"/>
    <cellStyle name="Normal 3 2" xfId="113"/>
    <cellStyle name="Normal 3 3" xfId="141"/>
    <cellStyle name="Normal 3 4" xfId="142"/>
    <cellStyle name="Normal 4" xfId="114"/>
    <cellStyle name="Normal 4 2" xfId="115"/>
    <cellStyle name="Normal 5" xfId="116"/>
    <cellStyle name="Normal 6" xfId="126"/>
    <cellStyle name="Normal 6 2" xfId="167"/>
    <cellStyle name="Normal 7" xfId="143"/>
    <cellStyle name="Normal 8" xfId="144"/>
    <cellStyle name="Normal 9" xfId="145"/>
    <cellStyle name="Normal 9 2" xfId="146"/>
    <cellStyle name="Normal 9 3" xfId="147"/>
    <cellStyle name="Note 2" xfId="117"/>
    <cellStyle name="Output 2" xfId="118"/>
    <cellStyle name="Output 2 2" xfId="155"/>
    <cellStyle name="Output 2 2 2" xfId="191"/>
    <cellStyle name="Porcentaje 2" xfId="165"/>
    <cellStyle name="Porcentual 2" xfId="119"/>
    <cellStyle name="Porcentual 3" xfId="120"/>
    <cellStyle name="Porcentual 3 2" xfId="121"/>
    <cellStyle name="Porcentual 4" xfId="148"/>
    <cellStyle name="Porcentual 5" xfId="149"/>
    <cellStyle name="Title 2" xfId="122"/>
    <cellStyle name="Total 2" xfId="123"/>
    <cellStyle name="Total 2 2" xfId="156"/>
    <cellStyle name="Total 2 2 2" xfId="192"/>
    <cellStyle name="Warning Text 2" xfId="124"/>
  </cellStyles>
  <dxfs count="92">
    <dxf>
      <font>
        <b/>
        <i val="0"/>
        <strike val="0"/>
        <condense val="0"/>
        <extend val="0"/>
        <outline val="0"/>
        <shadow val="0"/>
        <u val="none"/>
        <vertAlign val="baseline"/>
        <sz val="8"/>
        <color rgb="FF000000"/>
        <name val="Calibri"/>
        <scheme val="minor"/>
      </font>
      <fill>
        <patternFill patternType="solid">
          <fgColor indexed="64"/>
          <bgColor theme="6" tint="0.79998168889431442"/>
        </patternFill>
      </fill>
      <alignment horizontal="justify" vertical="center" textRotation="0" wrapText="1" indent="0" relativeIndent="0" justifyLastLine="0" shrinkToFit="0" mergeCell="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rgb="FF000000"/>
        <name val="Calibri"/>
        <scheme val="minor"/>
      </font>
      <fill>
        <patternFill patternType="solid">
          <fgColor indexed="64"/>
          <bgColor theme="6" tint="0.7999816888943144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8"/>
        <color rgb="FF000000"/>
        <name val="Calibri"/>
        <scheme val="minor"/>
      </font>
      <fill>
        <patternFill patternType="solid">
          <fgColor indexed="64"/>
          <bgColor theme="6" tint="0.79998168889431442"/>
        </patternFill>
      </fill>
      <alignment horizontal="justify" vertical="center" textRotation="0" wrapText="1" indent="0" relativeIndent="0" justifyLastLine="0" shrinkToFit="0" mergeCell="0" readingOrder="0"/>
      <border diagonalUp="0" diagonalDown="0" outline="0">
        <left style="thin">
          <color indexed="64"/>
        </left>
        <right style="thin">
          <color indexed="64"/>
        </right>
        <top/>
        <bottom style="thin">
          <color indexed="64"/>
        </bottom>
      </border>
    </dxf>
    <dxf>
      <font>
        <b/>
        <i val="0"/>
        <strike val="0"/>
        <condense val="0"/>
        <extend val="0"/>
        <outline val="0"/>
        <shadow val="0"/>
        <u val="none"/>
        <vertAlign val="baseline"/>
        <sz val="8"/>
        <color theme="1"/>
        <name val="Calibri"/>
        <scheme val="minor"/>
      </font>
      <numFmt numFmtId="34" formatCode="_-&quot;$&quot;* #,##0.00_-;\-&quot;$&quot;* #,##0.00_-;_-&quot;$&quot;* &quot;-&quot;??_-;_-@_-"/>
      <fill>
        <patternFill patternType="solid">
          <fgColor indexed="64"/>
          <bgColor theme="6" tint="0.79998168889431442"/>
        </patternFill>
      </fill>
      <alignment horizontal="center" vertical="center"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8"/>
        <color theme="1"/>
        <name val="Calibri"/>
        <scheme val="minor"/>
      </font>
      <numFmt numFmtId="34" formatCode="_-&quot;$&quot;* #,##0.00_-;\-&quot;$&quot;* #,##0.00_-;_-&quot;$&quot;* &quot;-&quot;??_-;_-@_-"/>
      <fill>
        <patternFill patternType="solid">
          <fgColor indexed="64"/>
          <bgColor theme="6" tint="0.79998168889431442"/>
        </patternFill>
      </fill>
      <alignment horizontal="center" vertical="center"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8"/>
        <color rgb="FF000000"/>
        <name val="Calibri"/>
        <scheme val="minor"/>
      </font>
      <fill>
        <patternFill patternType="solid">
          <fgColor indexed="64"/>
          <bgColor theme="6" tint="0.7999816888943144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8"/>
        <color rgb="FF000000"/>
        <name val="Calibri"/>
        <scheme val="minor"/>
      </font>
      <fill>
        <patternFill patternType="solid">
          <fgColor indexed="64"/>
          <bgColor theme="6" tint="0.79998168889431442"/>
        </patternFill>
      </fill>
      <alignment horizontal="justify"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8"/>
        <color rgb="FF000000"/>
        <name val="Calibri"/>
        <scheme val="minor"/>
      </font>
      <fill>
        <patternFill patternType="solid">
          <fgColor indexed="64"/>
          <bgColor theme="6" tint="0.79998168889431442"/>
        </patternFill>
      </fill>
      <alignment horizontal="center" vertical="center" textRotation="0" wrapText="1" indent="0" relativeIndent="0" justifyLastLine="0" shrinkToFit="0" mergeCell="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8"/>
        <color theme="1"/>
        <name val="Calibri"/>
        <scheme val="minor"/>
      </font>
      <fill>
        <patternFill patternType="solid">
          <fgColor indexed="64"/>
          <bgColor theme="6" tint="0.79998168889431442"/>
        </patternFill>
      </fill>
      <alignment horizontal="center" vertical="center" textRotation="0" wrapText="0" indent="0" relativeIndent="0" justifyLastLine="0" shrinkToFit="0" mergeCell="0" readingOrder="0"/>
      <border diagonalUp="0" diagonalDown="0" outline="0">
        <left style="thin">
          <color indexed="64"/>
        </left>
        <right style="thin">
          <color indexed="64"/>
        </right>
        <top style="thin">
          <color indexed="64"/>
        </top>
        <bottom style="thin">
          <color indexed="64"/>
        </bottom>
      </border>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8"/>
        <color rgb="FF000000"/>
        <name val="Calibri"/>
        <scheme val="minor"/>
      </font>
      <alignment horizontal="center" vertical="center" textRotation="0" wrapText="1" indent="0" relativeIndent="0" justifyLastLine="0" shrinkToFit="0" mergeCell="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scheme val="minor"/>
      </font>
      <alignment horizontal="center" vertical="center" textRotation="0" indent="0" relativeIndent="255" justifyLastLine="0" shrinkToFit="0" readingOrder="0"/>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strike val="0"/>
        <outline val="0"/>
        <shadow val="0"/>
        <u val="none"/>
        <vertAlign val="baseline"/>
        <sz val="8"/>
        <name val="Calibri"/>
        <scheme val="minor"/>
      </font>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8"/>
        <color theme="1"/>
        <name val="Calibri"/>
        <scheme val="minor"/>
      </font>
      <alignment horizontal="center" vertical="center" textRotation="0" wrapText="0" indent="0" relative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8"/>
        <name val="Calibri"/>
        <scheme val="minor"/>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color rgb="FF000000"/>
        <name val="Calibri"/>
        <scheme val="minor"/>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color rgb="FF000000"/>
        <name val="Calibri"/>
        <scheme val="minor"/>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scheme val="minor"/>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Calibri"/>
        <scheme val="minor"/>
      </font>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8"/>
        <color rgb="FF000000"/>
        <name val="Calibri"/>
        <scheme val="minor"/>
      </font>
      <fill>
        <patternFill patternType="solid">
          <fgColor indexed="64"/>
          <bgColor theme="6" tint="0.79998168889431442"/>
        </patternFill>
      </fill>
      <alignment horizontal="justify" vertical="center" textRotation="0" wrapText="1" indent="0" relative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rgb="FF000000"/>
        <name val="Calibri"/>
        <scheme val="minor"/>
      </font>
      <alignment horizontal="general" vertical="center" textRotation="0" wrapText="1" indent="0" relativeIndent="255" justifyLastLine="0" shrinkToFit="0" readingOrder="0"/>
    </dxf>
    <dxf>
      <border>
        <bottom style="thin">
          <color indexed="64"/>
        </bottom>
        <vertical/>
        <horizontal/>
      </border>
    </dxf>
    <dxf>
      <font>
        <strike val="0"/>
        <outline val="0"/>
        <shadow val="0"/>
        <u val="none"/>
        <vertAlign val="baseline"/>
        <sz val="8"/>
        <color auto="1"/>
        <name val="Calibri"/>
        <scheme val="minor"/>
      </font>
      <fill>
        <patternFill patternType="solid">
          <fgColor indexed="64"/>
          <bgColor rgb="FFFFFF00"/>
        </patternFill>
      </fill>
      <alignment horizontal="center" vertical="center" textRotation="0" wrapText="1" indent="0" relativeIndent="255"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00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5.png"/></Relationships>
</file>

<file path=xl/drawings/_rels/drawing1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4.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7.png"/></Relationships>
</file>

<file path=xl/drawings/_rels/drawing1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8.png"/></Relationships>
</file>

<file path=xl/drawings/_rels/drawing1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9.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9.pn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1167664</xdr:colOff>
      <xdr:row>0</xdr:row>
      <xdr:rowOff>100250</xdr:rowOff>
    </xdr:from>
    <xdr:to>
      <xdr:col>8</xdr:col>
      <xdr:colOff>98034</xdr:colOff>
      <xdr:row>1</xdr:row>
      <xdr:rowOff>173934</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8274142" y="100250"/>
          <a:ext cx="913226" cy="272467"/>
        </a:xfrm>
        <a:prstGeom prst="rect">
          <a:avLst/>
        </a:prstGeom>
      </xdr:spPr>
    </xdr:pic>
    <xdr:clientData/>
  </xdr:twoCellAnchor>
  <xdr:twoCellAnchor editAs="oneCell">
    <xdr:from>
      <xdr:col>0</xdr:col>
      <xdr:colOff>24847</xdr:colOff>
      <xdr:row>0</xdr:row>
      <xdr:rowOff>33131</xdr:rowOff>
    </xdr:from>
    <xdr:to>
      <xdr:col>1</xdr:col>
      <xdr:colOff>182769</xdr:colOff>
      <xdr:row>2</xdr:row>
      <xdr:rowOff>82825</xdr:rowOff>
    </xdr:to>
    <xdr:pic>
      <xdr:nvPicPr>
        <xdr:cNvPr id="3" name="9 Imagen"/>
        <xdr:cNvPicPr>
          <a:picLocks noChangeAspect="1" noChangeArrowheads="1"/>
        </xdr:cNvPicPr>
      </xdr:nvPicPr>
      <xdr:blipFill>
        <a:blip xmlns:r="http://schemas.openxmlformats.org/officeDocument/2006/relationships" r:embed="rId2" cstate="print"/>
        <a:srcRect/>
        <a:stretch>
          <a:fillRect/>
        </a:stretch>
      </xdr:blipFill>
      <xdr:spPr bwMode="auto">
        <a:xfrm>
          <a:off x="24847" y="33131"/>
          <a:ext cx="447813" cy="447259"/>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1</xdr:colOff>
      <xdr:row>0</xdr:row>
      <xdr:rowOff>52595</xdr:rowOff>
    </xdr:from>
    <xdr:to>
      <xdr:col>2</xdr:col>
      <xdr:colOff>63836</xdr:colOff>
      <xdr:row>2</xdr:row>
      <xdr:rowOff>101641</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1" y="52595"/>
          <a:ext cx="454360" cy="372896"/>
        </a:xfrm>
        <a:prstGeom prst="rect">
          <a:avLst/>
        </a:prstGeom>
        <a:noFill/>
        <a:ln w="9525">
          <a:noFill/>
          <a:miter lim="800000"/>
          <a:headEnd/>
          <a:tailEnd/>
        </a:ln>
      </xdr:spPr>
    </xdr:pic>
    <xdr:clientData/>
  </xdr:twoCellAnchor>
  <xdr:twoCellAnchor editAs="oneCell">
    <xdr:from>
      <xdr:col>6</xdr:col>
      <xdr:colOff>3729</xdr:colOff>
      <xdr:row>0</xdr:row>
      <xdr:rowOff>115687</xdr:rowOff>
    </xdr:from>
    <xdr:to>
      <xdr:col>6</xdr:col>
      <xdr:colOff>1007966</xdr:colOff>
      <xdr:row>2</xdr:row>
      <xdr:rowOff>72511</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6709329" y="115687"/>
          <a:ext cx="1004237" cy="280674"/>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43961</xdr:colOff>
      <xdr:row>0</xdr:row>
      <xdr:rowOff>29308</xdr:rowOff>
    </xdr:from>
    <xdr:to>
      <xdr:col>1</xdr:col>
      <xdr:colOff>188387</xdr:colOff>
      <xdr:row>2</xdr:row>
      <xdr:rowOff>4443</xdr:rowOff>
    </xdr:to>
    <xdr:pic>
      <xdr:nvPicPr>
        <xdr:cNvPr id="8"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674076" y="29308"/>
          <a:ext cx="452157" cy="451597"/>
        </a:xfrm>
        <a:prstGeom prst="rect">
          <a:avLst/>
        </a:prstGeom>
        <a:noFill/>
        <a:ln w="9525">
          <a:noFill/>
          <a:miter lim="800000"/>
          <a:headEnd/>
          <a:tailEnd/>
        </a:ln>
      </xdr:spPr>
    </xdr:pic>
    <xdr:clientData/>
  </xdr:twoCellAnchor>
  <xdr:twoCellAnchor editAs="oneCell">
    <xdr:from>
      <xdr:col>5</xdr:col>
      <xdr:colOff>1133488</xdr:colOff>
      <xdr:row>0</xdr:row>
      <xdr:rowOff>102576</xdr:rowOff>
    </xdr:from>
    <xdr:to>
      <xdr:col>6</xdr:col>
      <xdr:colOff>1122832</xdr:colOff>
      <xdr:row>1</xdr:row>
      <xdr:rowOff>219808</xdr:rowOff>
    </xdr:to>
    <xdr:pic>
      <xdr:nvPicPr>
        <xdr:cNvPr id="9"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9046565" y="102576"/>
          <a:ext cx="1256901" cy="359020"/>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85164</xdr:colOff>
      <xdr:row>0</xdr:row>
      <xdr:rowOff>79002</xdr:rowOff>
    </xdr:from>
    <xdr:to>
      <xdr:col>0</xdr:col>
      <xdr:colOff>651061</xdr:colOff>
      <xdr:row>2</xdr:row>
      <xdr:rowOff>156883</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85164" y="79002"/>
          <a:ext cx="565897" cy="548528"/>
        </a:xfrm>
        <a:prstGeom prst="rect">
          <a:avLst/>
        </a:prstGeom>
        <a:noFill/>
        <a:ln w="9525">
          <a:noFill/>
          <a:miter lim="800000"/>
          <a:headEnd/>
          <a:tailEnd/>
        </a:ln>
      </xdr:spPr>
    </xdr:pic>
    <xdr:clientData/>
  </xdr:twoCellAnchor>
  <xdr:twoCellAnchor editAs="oneCell">
    <xdr:from>
      <xdr:col>4</xdr:col>
      <xdr:colOff>624168</xdr:colOff>
      <xdr:row>0</xdr:row>
      <xdr:rowOff>161925</xdr:rowOff>
    </xdr:from>
    <xdr:to>
      <xdr:col>5</xdr:col>
      <xdr:colOff>570940</xdr:colOff>
      <xdr:row>2</xdr:row>
      <xdr:rowOff>43545</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7644093" y="161925"/>
          <a:ext cx="1280272" cy="357870"/>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7</xdr:col>
      <xdr:colOff>552450</xdr:colOff>
      <xdr:row>1</xdr:row>
      <xdr:rowOff>85725</xdr:rowOff>
    </xdr:from>
    <xdr:to>
      <xdr:col>8</xdr:col>
      <xdr:colOff>996950</xdr:colOff>
      <xdr:row>2</xdr:row>
      <xdr:rowOff>219075</xdr:rowOff>
    </xdr:to>
    <xdr:pic>
      <xdr:nvPicPr>
        <xdr:cNvPr id="2" name="2 Imagen" descr="ESCUDO TLANE.jpg"/>
        <xdr:cNvPicPr>
          <a:picLocks noChangeAspect="1"/>
        </xdr:cNvPicPr>
      </xdr:nvPicPr>
      <xdr:blipFill>
        <a:blip xmlns:r="http://schemas.openxmlformats.org/officeDocument/2006/relationships" r:embed="rId1" cstate="print"/>
        <a:srcRect/>
        <a:stretch>
          <a:fillRect/>
        </a:stretch>
      </xdr:blipFill>
      <xdr:spPr bwMode="auto">
        <a:xfrm>
          <a:off x="10658475" y="285750"/>
          <a:ext cx="1377950" cy="371475"/>
        </a:xfrm>
        <a:prstGeom prst="rect">
          <a:avLst/>
        </a:prstGeom>
        <a:noFill/>
        <a:ln w="9525">
          <a:noFill/>
          <a:miter lim="800000"/>
          <a:headEnd/>
          <a:tailEnd/>
        </a:ln>
      </xdr:spPr>
    </xdr:pic>
    <xdr:clientData/>
  </xdr:twoCellAnchor>
  <xdr:twoCellAnchor editAs="oneCell">
    <xdr:from>
      <xdr:col>0</xdr:col>
      <xdr:colOff>9525</xdr:colOff>
      <xdr:row>0</xdr:row>
      <xdr:rowOff>171450</xdr:rowOff>
    </xdr:from>
    <xdr:to>
      <xdr:col>1</xdr:col>
      <xdr:colOff>95250</xdr:colOff>
      <xdr:row>2</xdr:row>
      <xdr:rowOff>142875</xdr:rowOff>
    </xdr:to>
    <xdr:pic>
      <xdr:nvPicPr>
        <xdr:cNvPr id="3" name="9 Imagen"/>
        <xdr:cNvPicPr>
          <a:picLocks noChangeAspect="1" noChangeArrowheads="1"/>
        </xdr:cNvPicPr>
      </xdr:nvPicPr>
      <xdr:blipFill>
        <a:blip xmlns:r="http://schemas.openxmlformats.org/officeDocument/2006/relationships" r:embed="rId2" cstate="print"/>
        <a:srcRect/>
        <a:stretch>
          <a:fillRect/>
        </a:stretch>
      </xdr:blipFill>
      <xdr:spPr bwMode="auto">
        <a:xfrm>
          <a:off x="9525" y="171450"/>
          <a:ext cx="3895725" cy="371475"/>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14008</xdr:colOff>
      <xdr:row>0</xdr:row>
      <xdr:rowOff>65555</xdr:rowOff>
    </xdr:from>
    <xdr:to>
      <xdr:col>1</xdr:col>
      <xdr:colOff>42583</xdr:colOff>
      <xdr:row>2</xdr:row>
      <xdr:rowOff>30257</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14008" y="65555"/>
          <a:ext cx="499222" cy="435349"/>
        </a:xfrm>
        <a:prstGeom prst="rect">
          <a:avLst/>
        </a:prstGeom>
        <a:noFill/>
        <a:ln w="9525">
          <a:noFill/>
          <a:miter lim="800000"/>
          <a:headEnd/>
          <a:tailEnd/>
        </a:ln>
      </xdr:spPr>
    </xdr:pic>
    <xdr:clientData/>
  </xdr:twoCellAnchor>
  <xdr:twoCellAnchor editAs="oneCell">
    <xdr:from>
      <xdr:col>2</xdr:col>
      <xdr:colOff>1679762</xdr:colOff>
      <xdr:row>0</xdr:row>
      <xdr:rowOff>56029</xdr:rowOff>
    </xdr:from>
    <xdr:to>
      <xdr:col>3</xdr:col>
      <xdr:colOff>1346387</xdr:colOff>
      <xdr:row>1</xdr:row>
      <xdr:rowOff>189379</xdr:rowOff>
    </xdr:to>
    <xdr:pic>
      <xdr:nvPicPr>
        <xdr:cNvPr id="3" name="2 Imagen" descr="ESCUDO TLANE.jpg"/>
        <xdr:cNvPicPr>
          <a:picLocks noChangeAspect="1"/>
        </xdr:cNvPicPr>
      </xdr:nvPicPr>
      <xdr:blipFill>
        <a:blip xmlns:r="http://schemas.openxmlformats.org/officeDocument/2006/relationships" r:embed="rId2" cstate="print"/>
        <a:srcRect/>
        <a:stretch>
          <a:fillRect/>
        </a:stretch>
      </xdr:blipFill>
      <xdr:spPr bwMode="auto">
        <a:xfrm>
          <a:off x="7461997" y="56029"/>
          <a:ext cx="1347508" cy="368674"/>
        </a:xfrm>
        <a:prstGeom prst="rect">
          <a:avLst/>
        </a:prstGeom>
        <a:noFill/>
        <a:ln w="9525">
          <a:noFill/>
          <a:miter lim="800000"/>
          <a:headEnd/>
          <a:tailEnd/>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180975</xdr:colOff>
      <xdr:row>0</xdr:row>
      <xdr:rowOff>104775</xdr:rowOff>
    </xdr:from>
    <xdr:to>
      <xdr:col>1</xdr:col>
      <xdr:colOff>114300</xdr:colOff>
      <xdr:row>2</xdr:row>
      <xdr:rowOff>104775</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180975" y="104775"/>
          <a:ext cx="590550" cy="476250"/>
        </a:xfrm>
        <a:prstGeom prst="rect">
          <a:avLst/>
        </a:prstGeom>
        <a:noFill/>
        <a:ln w="9525">
          <a:noFill/>
          <a:miter lim="800000"/>
          <a:headEnd/>
          <a:tailEnd/>
        </a:ln>
      </xdr:spPr>
    </xdr:pic>
    <xdr:clientData/>
  </xdr:twoCellAnchor>
  <xdr:twoCellAnchor editAs="oneCell">
    <xdr:from>
      <xdr:col>3</xdr:col>
      <xdr:colOff>581025</xdr:colOff>
      <xdr:row>0</xdr:row>
      <xdr:rowOff>133350</xdr:rowOff>
    </xdr:from>
    <xdr:to>
      <xdr:col>4</xdr:col>
      <xdr:colOff>158750</xdr:colOff>
      <xdr:row>2</xdr:row>
      <xdr:rowOff>76200</xdr:rowOff>
    </xdr:to>
    <xdr:pic>
      <xdr:nvPicPr>
        <xdr:cNvPr id="3" name="2 Imagen" descr="ESCUDO TLANE.jpg"/>
        <xdr:cNvPicPr>
          <a:picLocks noChangeAspect="1"/>
        </xdr:cNvPicPr>
      </xdr:nvPicPr>
      <xdr:blipFill>
        <a:blip xmlns:r="http://schemas.openxmlformats.org/officeDocument/2006/relationships" r:embed="rId2" cstate="print"/>
        <a:srcRect/>
        <a:stretch>
          <a:fillRect/>
        </a:stretch>
      </xdr:blipFill>
      <xdr:spPr bwMode="auto">
        <a:xfrm>
          <a:off x="7762875" y="133350"/>
          <a:ext cx="1371600" cy="419100"/>
        </a:xfrm>
        <a:prstGeom prst="rect">
          <a:avLst/>
        </a:prstGeom>
        <a:noFill/>
        <a:ln w="9525">
          <a:noFill/>
          <a:miter lim="800000"/>
          <a:headEnd/>
          <a:tailEnd/>
        </a:ln>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21338</xdr:colOff>
      <xdr:row>0</xdr:row>
      <xdr:rowOff>44189</xdr:rowOff>
    </xdr:from>
    <xdr:to>
      <xdr:col>1</xdr:col>
      <xdr:colOff>133119</xdr:colOff>
      <xdr:row>2</xdr:row>
      <xdr:rowOff>82826</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21338" y="44189"/>
          <a:ext cx="575607" cy="519028"/>
        </a:xfrm>
        <a:prstGeom prst="rect">
          <a:avLst/>
        </a:prstGeom>
        <a:noFill/>
        <a:ln w="9525">
          <a:noFill/>
          <a:miter lim="800000"/>
          <a:headEnd/>
          <a:tailEnd/>
        </a:ln>
      </xdr:spPr>
    </xdr:pic>
    <xdr:clientData/>
  </xdr:twoCellAnchor>
  <xdr:twoCellAnchor editAs="oneCell">
    <xdr:from>
      <xdr:col>6</xdr:col>
      <xdr:colOff>165651</xdr:colOff>
      <xdr:row>0</xdr:row>
      <xdr:rowOff>93302</xdr:rowOff>
    </xdr:from>
    <xdr:to>
      <xdr:col>6</xdr:col>
      <xdr:colOff>1222416</xdr:colOff>
      <xdr:row>1</xdr:row>
      <xdr:rowOff>147519</xdr:rowOff>
    </xdr:to>
    <xdr:pic>
      <xdr:nvPicPr>
        <xdr:cNvPr id="3" name="2 Imagen" descr="ESCUDO TLANE.jpg"/>
        <xdr:cNvPicPr>
          <a:picLocks noChangeAspect="1"/>
        </xdr:cNvPicPr>
      </xdr:nvPicPr>
      <xdr:blipFill>
        <a:blip xmlns:r="http://schemas.openxmlformats.org/officeDocument/2006/relationships" r:embed="rId2" cstate="print"/>
        <a:srcRect/>
        <a:stretch>
          <a:fillRect/>
        </a:stretch>
      </xdr:blipFill>
      <xdr:spPr bwMode="auto">
        <a:xfrm>
          <a:off x="8224629" y="93302"/>
          <a:ext cx="1056765" cy="294413"/>
        </a:xfrm>
        <a:prstGeom prst="rect">
          <a:avLst/>
        </a:prstGeom>
        <a:noFill/>
        <a:ln w="9525">
          <a:noFill/>
          <a:miter lim="800000"/>
          <a:headEnd/>
          <a:tailEnd/>
        </a:ln>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1886114</xdr:colOff>
      <xdr:row>0</xdr:row>
      <xdr:rowOff>94454</xdr:rowOff>
    </xdr:from>
    <xdr:to>
      <xdr:col>3</xdr:col>
      <xdr:colOff>838199</xdr:colOff>
      <xdr:row>1</xdr:row>
      <xdr:rowOff>219076</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6105689" y="94454"/>
          <a:ext cx="1009485" cy="315122"/>
        </a:xfrm>
        <a:prstGeom prst="rect">
          <a:avLst/>
        </a:prstGeom>
      </xdr:spPr>
    </xdr:pic>
    <xdr:clientData/>
  </xdr:twoCellAnchor>
  <xdr:twoCellAnchor editAs="oneCell">
    <xdr:from>
      <xdr:col>0</xdr:col>
      <xdr:colOff>19050</xdr:colOff>
      <xdr:row>0</xdr:row>
      <xdr:rowOff>104775</xdr:rowOff>
    </xdr:from>
    <xdr:to>
      <xdr:col>0</xdr:col>
      <xdr:colOff>471207</xdr:colOff>
      <xdr:row>2</xdr:row>
      <xdr:rowOff>127747</xdr:rowOff>
    </xdr:to>
    <xdr:pic>
      <xdr:nvPicPr>
        <xdr:cNvPr id="3" name="9 Imagen"/>
        <xdr:cNvPicPr>
          <a:picLocks noChangeAspect="1" noChangeArrowheads="1"/>
        </xdr:cNvPicPr>
      </xdr:nvPicPr>
      <xdr:blipFill>
        <a:blip xmlns:r="http://schemas.openxmlformats.org/officeDocument/2006/relationships" r:embed="rId2" cstate="print"/>
        <a:srcRect/>
        <a:stretch>
          <a:fillRect/>
        </a:stretch>
      </xdr:blipFill>
      <xdr:spPr bwMode="auto">
        <a:xfrm>
          <a:off x="19050" y="104775"/>
          <a:ext cx="452157" cy="451597"/>
        </a:xfrm>
        <a:prstGeom prst="rect">
          <a:avLst/>
        </a:prstGeom>
        <a:noFill/>
        <a:ln w="9525">
          <a:noFill/>
          <a:miter lim="800000"/>
          <a:headEnd/>
          <a:tailEnd/>
        </a:ln>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7</xdr:col>
      <xdr:colOff>347623</xdr:colOff>
      <xdr:row>2</xdr:row>
      <xdr:rowOff>57625</xdr:rowOff>
    </xdr:from>
    <xdr:to>
      <xdr:col>7</xdr:col>
      <xdr:colOff>1194305</xdr:colOff>
      <xdr:row>3</xdr:row>
      <xdr:rowOff>154552</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6938923" y="533875"/>
          <a:ext cx="846682" cy="287427"/>
        </a:xfrm>
        <a:prstGeom prst="rect">
          <a:avLst/>
        </a:prstGeom>
      </xdr:spPr>
    </xdr:pic>
    <xdr:clientData/>
  </xdr:twoCellAnchor>
  <xdr:twoCellAnchor editAs="oneCell">
    <xdr:from>
      <xdr:col>1</xdr:col>
      <xdr:colOff>72488</xdr:colOff>
      <xdr:row>0</xdr:row>
      <xdr:rowOff>74134</xdr:rowOff>
    </xdr:from>
    <xdr:to>
      <xdr:col>2</xdr:col>
      <xdr:colOff>64668</xdr:colOff>
      <xdr:row>1</xdr:row>
      <xdr:rowOff>206656</xdr:rowOff>
    </xdr:to>
    <xdr:pic>
      <xdr:nvPicPr>
        <xdr:cNvPr id="3" name="9 Imagen"/>
        <xdr:cNvPicPr>
          <a:picLocks noChangeAspect="1" noChangeArrowheads="1"/>
        </xdr:cNvPicPr>
      </xdr:nvPicPr>
      <xdr:blipFill>
        <a:blip xmlns:r="http://schemas.openxmlformats.org/officeDocument/2006/relationships" r:embed="rId2" cstate="print"/>
        <a:srcRect/>
        <a:stretch>
          <a:fillRect/>
        </a:stretch>
      </xdr:blipFill>
      <xdr:spPr bwMode="auto">
        <a:xfrm>
          <a:off x="72488" y="74134"/>
          <a:ext cx="370031" cy="368679"/>
        </a:xfrm>
        <a:prstGeom prst="rect">
          <a:avLst/>
        </a:prstGeom>
        <a:noFill/>
        <a:ln w="9525">
          <a:noFill/>
          <a:miter lim="800000"/>
          <a:headEnd/>
          <a:tailEnd/>
        </a:ln>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37904</xdr:colOff>
      <xdr:row>0</xdr:row>
      <xdr:rowOff>69036</xdr:rowOff>
    </xdr:from>
    <xdr:to>
      <xdr:col>1</xdr:col>
      <xdr:colOff>20750</xdr:colOff>
      <xdr:row>2</xdr:row>
      <xdr:rowOff>95250</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37904" y="69036"/>
          <a:ext cx="459096" cy="502464"/>
        </a:xfrm>
        <a:prstGeom prst="rect">
          <a:avLst/>
        </a:prstGeom>
        <a:noFill/>
        <a:ln w="9525">
          <a:noFill/>
          <a:miter lim="800000"/>
          <a:headEnd/>
          <a:tailEnd/>
        </a:ln>
      </xdr:spPr>
    </xdr:pic>
    <xdr:clientData/>
  </xdr:twoCellAnchor>
  <xdr:twoCellAnchor editAs="oneCell">
    <xdr:from>
      <xdr:col>4</xdr:col>
      <xdr:colOff>0</xdr:colOff>
      <xdr:row>1</xdr:row>
      <xdr:rowOff>20829</xdr:rowOff>
    </xdr:from>
    <xdr:to>
      <xdr:col>4</xdr:col>
      <xdr:colOff>1056765</xdr:colOff>
      <xdr:row>2</xdr:row>
      <xdr:rowOff>122671</xdr:rowOff>
    </xdr:to>
    <xdr:pic>
      <xdr:nvPicPr>
        <xdr:cNvPr id="3" name="2 Imagen" descr="ESCUDO TLANE.jpg"/>
        <xdr:cNvPicPr>
          <a:picLocks noChangeAspect="1"/>
        </xdr:cNvPicPr>
      </xdr:nvPicPr>
      <xdr:blipFill>
        <a:blip xmlns:r="http://schemas.openxmlformats.org/officeDocument/2006/relationships" r:embed="rId2" cstate="print"/>
        <a:srcRect/>
        <a:stretch>
          <a:fillRect/>
        </a:stretch>
      </xdr:blipFill>
      <xdr:spPr bwMode="auto">
        <a:xfrm>
          <a:off x="5800725" y="258954"/>
          <a:ext cx="1056765" cy="339967"/>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389281</xdr:colOff>
      <xdr:row>0</xdr:row>
      <xdr:rowOff>19465</xdr:rowOff>
    </xdr:from>
    <xdr:to>
      <xdr:col>2</xdr:col>
      <xdr:colOff>92753</xdr:colOff>
      <xdr:row>2</xdr:row>
      <xdr:rowOff>8284</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389281" y="19465"/>
          <a:ext cx="482036" cy="469210"/>
        </a:xfrm>
        <a:prstGeom prst="rect">
          <a:avLst/>
        </a:prstGeom>
        <a:noFill/>
        <a:ln w="9525">
          <a:noFill/>
          <a:miter lim="800000"/>
          <a:headEnd/>
          <a:tailEnd/>
        </a:ln>
      </xdr:spPr>
    </xdr:pic>
    <xdr:clientData/>
  </xdr:twoCellAnchor>
  <xdr:twoCellAnchor editAs="oneCell">
    <xdr:from>
      <xdr:col>7</xdr:col>
      <xdr:colOff>503475</xdr:colOff>
      <xdr:row>0</xdr:row>
      <xdr:rowOff>15881</xdr:rowOff>
    </xdr:from>
    <xdr:to>
      <xdr:col>8</xdr:col>
      <xdr:colOff>421969</xdr:colOff>
      <xdr:row>1</xdr:row>
      <xdr:rowOff>132521</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7750758" y="15881"/>
          <a:ext cx="1243711" cy="356836"/>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345410</xdr:colOff>
      <xdr:row>0</xdr:row>
      <xdr:rowOff>0</xdr:rowOff>
    </xdr:from>
    <xdr:to>
      <xdr:col>7</xdr:col>
      <xdr:colOff>1593185</xdr:colOff>
      <xdr:row>1</xdr:row>
      <xdr:rowOff>122167</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9969801" y="0"/>
          <a:ext cx="1247775" cy="362363"/>
        </a:xfrm>
        <a:prstGeom prst="rect">
          <a:avLst/>
        </a:prstGeom>
      </xdr:spPr>
    </xdr:pic>
    <xdr:clientData/>
  </xdr:twoCellAnchor>
  <xdr:twoCellAnchor editAs="oneCell">
    <xdr:from>
      <xdr:col>2</xdr:col>
      <xdr:colOff>1022902</xdr:colOff>
      <xdr:row>0</xdr:row>
      <xdr:rowOff>0</xdr:rowOff>
    </xdr:from>
    <xdr:to>
      <xdr:col>2</xdr:col>
      <xdr:colOff>1477544</xdr:colOff>
      <xdr:row>1</xdr:row>
      <xdr:rowOff>211401</xdr:rowOff>
    </xdr:to>
    <xdr:pic>
      <xdr:nvPicPr>
        <xdr:cNvPr id="3" name="9 Imagen"/>
        <xdr:cNvPicPr>
          <a:picLocks noChangeAspect="1" noChangeArrowheads="1"/>
        </xdr:cNvPicPr>
      </xdr:nvPicPr>
      <xdr:blipFill>
        <a:blip xmlns:r="http://schemas.openxmlformats.org/officeDocument/2006/relationships" r:embed="rId2" cstate="print"/>
        <a:srcRect/>
        <a:stretch>
          <a:fillRect/>
        </a:stretch>
      </xdr:blipFill>
      <xdr:spPr bwMode="auto">
        <a:xfrm>
          <a:off x="1387337" y="84483"/>
          <a:ext cx="454642" cy="451597"/>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514350</xdr:colOff>
      <xdr:row>0</xdr:row>
      <xdr:rowOff>104775</xdr:rowOff>
    </xdr:from>
    <xdr:to>
      <xdr:col>1</xdr:col>
      <xdr:colOff>310243</xdr:colOff>
      <xdr:row>2</xdr:row>
      <xdr:rowOff>6804</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514350" y="104775"/>
          <a:ext cx="453118" cy="378279"/>
        </a:xfrm>
        <a:prstGeom prst="rect">
          <a:avLst/>
        </a:prstGeom>
        <a:noFill/>
        <a:ln w="9525">
          <a:noFill/>
          <a:miter lim="800000"/>
          <a:headEnd/>
          <a:tailEnd/>
        </a:ln>
      </xdr:spPr>
    </xdr:pic>
    <xdr:clientData/>
  </xdr:twoCellAnchor>
  <xdr:twoCellAnchor editAs="oneCell">
    <xdr:from>
      <xdr:col>7</xdr:col>
      <xdr:colOff>391904</xdr:colOff>
      <xdr:row>0</xdr:row>
      <xdr:rowOff>142875</xdr:rowOff>
    </xdr:from>
    <xdr:to>
      <xdr:col>8</xdr:col>
      <xdr:colOff>371474</xdr:colOff>
      <xdr:row>1</xdr:row>
      <xdr:rowOff>190500</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8240504" y="142875"/>
          <a:ext cx="1017795" cy="285750"/>
        </a:xfrm>
        <a:prstGeom prst="rect">
          <a:avLst/>
        </a:prstGeom>
        <a:noFill/>
        <a:ln w="9525">
          <a:noFill/>
          <a:miter lim="800000"/>
          <a:headEnd/>
          <a:tailEnd/>
        </a:ln>
      </xdr:spPr>
    </xdr:pic>
    <xdr:clientData/>
  </xdr:twoCellAnchor>
  <xdr:twoCellAnchor editAs="oneCell">
    <xdr:from>
      <xdr:col>9</xdr:col>
      <xdr:colOff>0</xdr:colOff>
      <xdr:row>0</xdr:row>
      <xdr:rowOff>167368</xdr:rowOff>
    </xdr:from>
    <xdr:to>
      <xdr:col>9</xdr:col>
      <xdr:colOff>0</xdr:colOff>
      <xdr:row>1</xdr:row>
      <xdr:rowOff>157843</xdr:rowOff>
    </xdr:to>
    <xdr:pic>
      <xdr:nvPicPr>
        <xdr:cNvPr id="4"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0680246" y="167368"/>
          <a:ext cx="0" cy="2286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21980</xdr:colOff>
      <xdr:row>0</xdr:row>
      <xdr:rowOff>33704</xdr:rowOff>
    </xdr:from>
    <xdr:to>
      <xdr:col>1</xdr:col>
      <xdr:colOff>475098</xdr:colOff>
      <xdr:row>1</xdr:row>
      <xdr:rowOff>177522</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21980" y="33704"/>
          <a:ext cx="453118" cy="385606"/>
        </a:xfrm>
        <a:prstGeom prst="rect">
          <a:avLst/>
        </a:prstGeom>
        <a:noFill/>
        <a:ln w="9525">
          <a:noFill/>
          <a:miter lim="800000"/>
          <a:headEnd/>
          <a:tailEnd/>
        </a:ln>
      </xdr:spPr>
    </xdr:pic>
    <xdr:clientData/>
  </xdr:twoCellAnchor>
  <xdr:twoCellAnchor editAs="oneCell">
    <xdr:from>
      <xdr:col>6</xdr:col>
      <xdr:colOff>2080845</xdr:colOff>
      <xdr:row>0</xdr:row>
      <xdr:rowOff>52752</xdr:rowOff>
    </xdr:from>
    <xdr:to>
      <xdr:col>7</xdr:col>
      <xdr:colOff>1377460</xdr:colOff>
      <xdr:row>1</xdr:row>
      <xdr:rowOff>199709</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7099787" y="52752"/>
          <a:ext cx="1373065" cy="388745"/>
        </a:xfrm>
        <a:prstGeom prst="rect">
          <a:avLst/>
        </a:prstGeom>
        <a:noFill/>
        <a:ln w="9525">
          <a:noFill/>
          <a:miter lim="800000"/>
          <a:headEnd/>
          <a:tailEnd/>
        </a:ln>
      </xdr:spPr>
    </xdr:pic>
    <xdr:clientData/>
  </xdr:twoCellAnchor>
  <xdr:twoCellAnchor editAs="oneCell">
    <xdr:from>
      <xdr:col>6</xdr:col>
      <xdr:colOff>1774371</xdr:colOff>
      <xdr:row>0</xdr:row>
      <xdr:rowOff>167368</xdr:rowOff>
    </xdr:from>
    <xdr:to>
      <xdr:col>7</xdr:col>
      <xdr:colOff>4187</xdr:colOff>
      <xdr:row>1</xdr:row>
      <xdr:rowOff>157843</xdr:rowOff>
    </xdr:to>
    <xdr:pic>
      <xdr:nvPicPr>
        <xdr:cNvPr id="4"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0680246" y="167368"/>
          <a:ext cx="0" cy="22860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77561</xdr:colOff>
      <xdr:row>0</xdr:row>
      <xdr:rowOff>36737</xdr:rowOff>
    </xdr:from>
    <xdr:to>
      <xdr:col>2</xdr:col>
      <xdr:colOff>51487</xdr:colOff>
      <xdr:row>0</xdr:row>
      <xdr:rowOff>200025</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77561" y="36737"/>
          <a:ext cx="488276" cy="496663"/>
        </a:xfrm>
        <a:prstGeom prst="rect">
          <a:avLst/>
        </a:prstGeom>
        <a:noFill/>
        <a:ln w="9525">
          <a:noFill/>
          <a:miter lim="800000"/>
          <a:headEnd/>
          <a:tailEnd/>
        </a:ln>
      </xdr:spPr>
    </xdr:pic>
    <xdr:clientData/>
  </xdr:twoCellAnchor>
  <xdr:twoCellAnchor editAs="oneCell">
    <xdr:from>
      <xdr:col>6</xdr:col>
      <xdr:colOff>1409700</xdr:colOff>
      <xdr:row>0</xdr:row>
      <xdr:rowOff>38100</xdr:rowOff>
    </xdr:from>
    <xdr:to>
      <xdr:col>7</xdr:col>
      <xdr:colOff>1215866</xdr:colOff>
      <xdr:row>0</xdr:row>
      <xdr:rowOff>200025</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0410825" y="38100"/>
          <a:ext cx="1320641" cy="44767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51288</xdr:colOff>
      <xdr:row>0</xdr:row>
      <xdr:rowOff>56418</xdr:rowOff>
    </xdr:from>
    <xdr:to>
      <xdr:col>2</xdr:col>
      <xdr:colOff>456637</xdr:colOff>
      <xdr:row>2</xdr:row>
      <xdr:rowOff>43962</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51288" y="56418"/>
          <a:ext cx="405349" cy="406644"/>
        </a:xfrm>
        <a:prstGeom prst="rect">
          <a:avLst/>
        </a:prstGeom>
        <a:noFill/>
        <a:ln w="9525">
          <a:noFill/>
          <a:miter lim="800000"/>
          <a:headEnd/>
          <a:tailEnd/>
        </a:ln>
      </xdr:spPr>
    </xdr:pic>
    <xdr:clientData/>
  </xdr:twoCellAnchor>
  <xdr:twoCellAnchor editAs="oneCell">
    <xdr:from>
      <xdr:col>9</xdr:col>
      <xdr:colOff>561974</xdr:colOff>
      <xdr:row>0</xdr:row>
      <xdr:rowOff>100380</xdr:rowOff>
    </xdr:from>
    <xdr:to>
      <xdr:col>9</xdr:col>
      <xdr:colOff>1602053</xdr:colOff>
      <xdr:row>1</xdr:row>
      <xdr:rowOff>190501</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7280762" y="100380"/>
          <a:ext cx="1040079" cy="302602"/>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29308</xdr:colOff>
      <xdr:row>0</xdr:row>
      <xdr:rowOff>34437</xdr:rowOff>
    </xdr:from>
    <xdr:to>
      <xdr:col>1</xdr:col>
      <xdr:colOff>112102</xdr:colOff>
      <xdr:row>2</xdr:row>
      <xdr:rowOff>103310</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29308" y="34437"/>
          <a:ext cx="456467" cy="464527"/>
        </a:xfrm>
        <a:prstGeom prst="rect">
          <a:avLst/>
        </a:prstGeom>
        <a:noFill/>
        <a:ln w="9525">
          <a:noFill/>
          <a:miter lim="800000"/>
          <a:headEnd/>
          <a:tailEnd/>
        </a:ln>
      </xdr:spPr>
    </xdr:pic>
    <xdr:clientData/>
  </xdr:twoCellAnchor>
  <xdr:twoCellAnchor editAs="oneCell">
    <xdr:from>
      <xdr:col>7</xdr:col>
      <xdr:colOff>850484</xdr:colOff>
      <xdr:row>0</xdr:row>
      <xdr:rowOff>91802</xdr:rowOff>
    </xdr:from>
    <xdr:to>
      <xdr:col>8</xdr:col>
      <xdr:colOff>1077231</xdr:colOff>
      <xdr:row>2</xdr:row>
      <xdr:rowOff>83378</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7686072" y="91802"/>
          <a:ext cx="1336129" cy="394988"/>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85725</xdr:rowOff>
    </xdr:from>
    <xdr:to>
      <xdr:col>3</xdr:col>
      <xdr:colOff>104775</xdr:colOff>
      <xdr:row>2</xdr:row>
      <xdr:rowOff>66675</xdr:rowOff>
    </xdr:to>
    <xdr:pic>
      <xdr:nvPicPr>
        <xdr:cNvPr id="2" name="9 Imagen"/>
        <xdr:cNvPicPr>
          <a:picLocks noChangeAspect="1" noChangeArrowheads="1"/>
        </xdr:cNvPicPr>
      </xdr:nvPicPr>
      <xdr:blipFill>
        <a:blip xmlns:r="http://schemas.openxmlformats.org/officeDocument/2006/relationships" r:embed="rId1" cstate="print"/>
        <a:srcRect/>
        <a:stretch>
          <a:fillRect/>
        </a:stretch>
      </xdr:blipFill>
      <xdr:spPr bwMode="auto">
        <a:xfrm>
          <a:off x="0" y="85725"/>
          <a:ext cx="457200" cy="457200"/>
        </a:xfrm>
        <a:prstGeom prst="rect">
          <a:avLst/>
        </a:prstGeom>
        <a:noFill/>
        <a:ln w="9525">
          <a:noFill/>
          <a:miter lim="800000"/>
          <a:headEnd/>
          <a:tailEnd/>
        </a:ln>
      </xdr:spPr>
    </xdr:pic>
    <xdr:clientData/>
  </xdr:twoCellAnchor>
  <xdr:twoCellAnchor editAs="oneCell">
    <xdr:from>
      <xdr:col>4</xdr:col>
      <xdr:colOff>2279803</xdr:colOff>
      <xdr:row>0</xdr:row>
      <xdr:rowOff>85725</xdr:rowOff>
    </xdr:from>
    <xdr:to>
      <xdr:col>5</xdr:col>
      <xdr:colOff>881905</xdr:colOff>
      <xdr:row>1</xdr:row>
      <xdr:rowOff>190500</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6694921" y="85725"/>
          <a:ext cx="1190660" cy="340099"/>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Rodriguez/Desktop/CABILDO%20AGOSTO%20TOTAL/ANEXOS%20CABILDO%20ORIGINAL%20MAS%20ADICION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NEXO 1"/>
      <sheetName val="ANEXO 2"/>
      <sheetName val="ANEXO 3"/>
      <sheetName val="ANEXO 4"/>
      <sheetName val="ANEXO 5"/>
    </sheetNames>
    <sheetDataSet>
      <sheetData sheetId="0" refreshError="1"/>
      <sheetData sheetId="1"/>
      <sheetData sheetId="2">
        <row r="14">
          <cell r="AN14">
            <v>501816.39999999118</v>
          </cell>
        </row>
      </sheetData>
      <sheetData sheetId="3">
        <row r="11">
          <cell r="D11">
            <v>501816.39999999118</v>
          </cell>
        </row>
      </sheetData>
      <sheetData sheetId="4"/>
    </sheetDataSet>
  </externalBook>
</externalLink>
</file>

<file path=xl/tables/table1.xml><?xml version="1.0" encoding="utf-8"?>
<table xmlns="http://schemas.openxmlformats.org/spreadsheetml/2006/main" id="1" name="Tabla1" displayName="Tabla1" ref="A9:I22" totalsRowCount="1" headerRowDxfId="91" dataDxfId="89" totalsRowDxfId="88" headerRowBorderDxfId="90">
  <autoFilter ref="A9:I21">
    <filterColumn colId="8"/>
  </autoFilter>
  <tableColumns count="9">
    <tableColumn id="1" name="No" dataDxfId="87" totalsRowDxfId="8"/>
    <tableColumn id="9" name="No. DE CONTROL" dataDxfId="86" totalsRowDxfId="7"/>
    <tableColumn id="7" name="OBRA" dataDxfId="85" totalsRowDxfId="6"/>
    <tableColumn id="3" name="UBICACIÓN" totalsRowLabel="IMPORTE AUTORIZADO" dataDxfId="84" totalsRowDxfId="5"/>
    <tableColumn id="5" name="IMPORTE AUTORIZADO" totalsRowFunction="sum" dataDxfId="83" totalsRowDxfId="4" dataCellStyle="Moneda"/>
    <tableColumn id="11" name="IMPORTE COMPROMETIDO" totalsRowFunction="sum" dataDxfId="82" totalsRowDxfId="3" dataCellStyle="Moneda"/>
    <tableColumn id="4" name="EMPRESA" dataDxfId="81" totalsRowDxfId="2"/>
    <tableColumn id="12" name="No. DE CONTRATO" dataDxfId="32" totalsRowDxfId="1"/>
    <tableColumn id="2" name="OBRA EJECUTADA" dataDxfId="31" totalsRowDxfId="0"/>
  </tableColumns>
  <tableStyleInfo name="TableStyleMedium2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5.xml"/><Relationship Id="rId1" Type="http://schemas.openxmlformats.org/officeDocument/2006/relationships/printerSettings" Target="../printerSettings/printerSettings1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16"/>
  <sheetViews>
    <sheetView workbookViewId="0">
      <selection activeCell="A5" sqref="A5"/>
    </sheetView>
  </sheetViews>
  <sheetFormatPr baseColWidth="10" defaultRowHeight="15"/>
  <cols>
    <col min="1" max="1" width="26.5703125" customWidth="1"/>
    <col min="3" max="3" width="14.28515625" customWidth="1"/>
    <col min="4" max="4" width="11.140625" customWidth="1"/>
    <col min="5" max="5" width="17.5703125" customWidth="1"/>
    <col min="6" max="6" width="13.85546875" customWidth="1"/>
    <col min="7" max="7" width="11.7109375" customWidth="1"/>
    <col min="8" max="8" width="18.42578125" bestFit="1" customWidth="1"/>
  </cols>
  <sheetData>
    <row r="1" spans="1:8">
      <c r="A1" s="548" t="s">
        <v>431</v>
      </c>
      <c r="B1" s="548"/>
      <c r="C1" s="548"/>
      <c r="D1" s="548"/>
      <c r="E1" s="548"/>
      <c r="F1" s="548"/>
      <c r="G1" s="548"/>
      <c r="H1" s="548"/>
    </row>
    <row r="4" spans="1:8" ht="45">
      <c r="A4" s="173" t="s">
        <v>432</v>
      </c>
      <c r="B4" s="174" t="s">
        <v>433</v>
      </c>
      <c r="C4" s="174" t="s">
        <v>434</v>
      </c>
      <c r="D4" s="174" t="s">
        <v>424</v>
      </c>
      <c r="E4" s="174" t="s">
        <v>435</v>
      </c>
      <c r="F4" s="174" t="s">
        <v>219</v>
      </c>
      <c r="G4" s="174" t="s">
        <v>436</v>
      </c>
      <c r="H4" s="174" t="s">
        <v>45</v>
      </c>
    </row>
    <row r="5" spans="1:8">
      <c r="A5" s="175" t="s">
        <v>437</v>
      </c>
      <c r="B5" s="176">
        <v>6</v>
      </c>
      <c r="C5" s="176"/>
      <c r="D5" s="176">
        <v>3</v>
      </c>
      <c r="E5" s="176">
        <v>3</v>
      </c>
      <c r="F5" s="176"/>
      <c r="G5" s="176"/>
      <c r="H5" s="176">
        <f>+E5+D5+C5</f>
        <v>6</v>
      </c>
    </row>
    <row r="6" spans="1:8">
      <c r="A6" s="175" t="s">
        <v>438</v>
      </c>
      <c r="B6" s="176">
        <v>22</v>
      </c>
      <c r="C6" s="176">
        <v>19</v>
      </c>
      <c r="D6" s="176">
        <v>2</v>
      </c>
      <c r="E6" s="176"/>
      <c r="F6" s="176">
        <v>1</v>
      </c>
      <c r="G6" s="176"/>
      <c r="H6" s="176">
        <f>+E6+D6+C6+F6</f>
        <v>22</v>
      </c>
    </row>
    <row r="7" spans="1:8">
      <c r="A7" s="175" t="s">
        <v>28</v>
      </c>
      <c r="B7" s="176">
        <v>15</v>
      </c>
      <c r="C7" s="176">
        <v>6</v>
      </c>
      <c r="D7" s="176">
        <v>7</v>
      </c>
      <c r="E7" s="176">
        <v>2</v>
      </c>
      <c r="F7" s="176"/>
      <c r="G7" s="176"/>
      <c r="H7" s="176">
        <f>+E7+D7+C7+F7</f>
        <v>15</v>
      </c>
    </row>
    <row r="8" spans="1:8">
      <c r="A8" s="175" t="s">
        <v>439</v>
      </c>
      <c r="B8" s="176">
        <v>1</v>
      </c>
      <c r="C8" s="176">
        <v>1</v>
      </c>
      <c r="D8" s="175"/>
      <c r="E8" s="175"/>
      <c r="F8" s="175"/>
      <c r="G8" s="175"/>
      <c r="H8" s="176">
        <f>+E8+D8+C8+F8</f>
        <v>1</v>
      </c>
    </row>
    <row r="9" spans="1:8">
      <c r="A9" s="175" t="s">
        <v>395</v>
      </c>
      <c r="B9" s="176">
        <v>1</v>
      </c>
      <c r="C9" s="176">
        <v>1</v>
      </c>
      <c r="D9" s="175"/>
      <c r="E9" s="175"/>
      <c r="F9" s="175"/>
      <c r="G9" s="175"/>
      <c r="H9" s="176">
        <f>+E9+D9+C9+F9</f>
        <v>1</v>
      </c>
    </row>
    <row r="10" spans="1:8">
      <c r="A10" s="175" t="s">
        <v>440</v>
      </c>
      <c r="B10" s="176">
        <v>12</v>
      </c>
      <c r="C10" s="176"/>
      <c r="D10" s="176">
        <v>2</v>
      </c>
      <c r="E10" s="176">
        <v>10</v>
      </c>
      <c r="F10" s="175"/>
      <c r="G10" s="176">
        <v>4</v>
      </c>
      <c r="H10" s="176">
        <f>+E10+D10+C10+F10</f>
        <v>12</v>
      </c>
    </row>
    <row r="11" spans="1:8">
      <c r="A11" s="175" t="s">
        <v>396</v>
      </c>
      <c r="B11" s="176">
        <v>2</v>
      </c>
      <c r="C11" s="176"/>
      <c r="D11" s="176">
        <v>1</v>
      </c>
      <c r="E11" s="175"/>
      <c r="F11" s="175"/>
      <c r="G11" s="176">
        <v>1</v>
      </c>
      <c r="H11" s="176">
        <f>+E11+D11+C11+F11+G11</f>
        <v>2</v>
      </c>
    </row>
    <row r="12" spans="1:8">
      <c r="A12" s="175" t="s">
        <v>269</v>
      </c>
      <c r="B12" s="176">
        <v>15</v>
      </c>
      <c r="C12" s="176"/>
      <c r="D12" s="176">
        <v>1</v>
      </c>
      <c r="E12" s="177">
        <v>4</v>
      </c>
      <c r="F12" s="175"/>
      <c r="G12" s="176">
        <v>10</v>
      </c>
      <c r="H12" s="176">
        <f>+E12+D12+C12+F12+G12</f>
        <v>15</v>
      </c>
    </row>
    <row r="13" spans="1:8">
      <c r="A13" s="175" t="s">
        <v>42</v>
      </c>
      <c r="B13" s="176">
        <v>1</v>
      </c>
      <c r="C13" s="176"/>
      <c r="D13" s="175"/>
      <c r="E13" s="176">
        <v>1</v>
      </c>
      <c r="F13" s="175"/>
      <c r="G13" s="175"/>
      <c r="H13" s="176">
        <f>+E13+D13+C13+F13</f>
        <v>1</v>
      </c>
    </row>
    <row r="14" spans="1:8">
      <c r="A14" s="175" t="s">
        <v>441</v>
      </c>
      <c r="B14" s="176">
        <v>12</v>
      </c>
      <c r="C14" s="176">
        <v>9</v>
      </c>
      <c r="D14" s="175"/>
      <c r="E14" s="176">
        <v>3</v>
      </c>
      <c r="F14" s="175"/>
      <c r="G14" s="175"/>
      <c r="H14" s="176">
        <f>+E14+D14+C14+F14</f>
        <v>12</v>
      </c>
    </row>
    <row r="15" spans="1:8">
      <c r="A15" s="175" t="s">
        <v>442</v>
      </c>
      <c r="B15" s="176">
        <v>1</v>
      </c>
      <c r="C15" s="176">
        <v>1</v>
      </c>
      <c r="D15" s="175"/>
      <c r="E15" s="176"/>
      <c r="F15" s="175"/>
      <c r="G15" s="175"/>
      <c r="H15" s="176">
        <f>+E15+D15+C15+F15</f>
        <v>1</v>
      </c>
    </row>
    <row r="16" spans="1:8">
      <c r="B16" s="178">
        <f t="shared" ref="B16:H16" si="0">SUM(B5:B15)</f>
        <v>88</v>
      </c>
      <c r="C16" s="178">
        <f t="shared" si="0"/>
        <v>37</v>
      </c>
      <c r="D16" s="178">
        <f t="shared" si="0"/>
        <v>16</v>
      </c>
      <c r="E16" s="178">
        <f t="shared" si="0"/>
        <v>23</v>
      </c>
      <c r="F16" s="178">
        <f t="shared" si="0"/>
        <v>1</v>
      </c>
      <c r="G16" s="178">
        <f t="shared" si="0"/>
        <v>15</v>
      </c>
      <c r="H16" s="178">
        <f t="shared" si="0"/>
        <v>88</v>
      </c>
    </row>
  </sheetData>
  <mergeCells count="1">
    <mergeCell ref="A1:H1"/>
  </mergeCells>
  <printOptions horizontalCentered="1" verticalCentered="1"/>
  <pageMargins left="0.70866141732283472" right="0.70866141732283472" top="0.74803149606299213" bottom="0.74803149606299213" header="0.31496062992125984" footer="0.31496062992125984"/>
  <pageSetup scale="80" orientation="landscape" r:id="rId1"/>
</worksheet>
</file>

<file path=xl/worksheets/sheet10.xml><?xml version="1.0" encoding="utf-8"?>
<worksheet xmlns="http://schemas.openxmlformats.org/spreadsheetml/2006/main" xmlns:r="http://schemas.openxmlformats.org/officeDocument/2006/relationships">
  <dimension ref="A1:K33"/>
  <sheetViews>
    <sheetView view="pageBreakPreview" topLeftCell="D28" zoomScaleNormal="90" zoomScaleSheetLayoutView="100" workbookViewId="0">
      <selection activeCell="K32" sqref="K32"/>
    </sheetView>
  </sheetViews>
  <sheetFormatPr baseColWidth="10" defaultRowHeight="15.75"/>
  <cols>
    <col min="1" max="1" width="5.5703125" style="11" customWidth="1"/>
    <col min="2" max="2" width="37.7109375" style="12" customWidth="1"/>
    <col min="3" max="3" width="32.85546875" style="11" customWidth="1"/>
    <col min="4" max="4" width="15.28515625" style="11" customWidth="1"/>
    <col min="5" max="5" width="16.28515625" style="11" customWidth="1"/>
    <col min="6" max="6" width="12.140625" style="11" customWidth="1"/>
    <col min="7" max="7" width="18.140625" style="11" customWidth="1"/>
    <col min="8" max="8" width="16.7109375" style="10" customWidth="1"/>
    <col min="9" max="10" width="18.42578125" style="10" customWidth="1"/>
    <col min="11" max="209" width="11.42578125" style="10"/>
    <col min="210" max="212" width="11.42578125" style="10" customWidth="1"/>
    <col min="213" max="213" width="5.28515625" style="10" customWidth="1"/>
    <col min="214" max="214" width="61" style="10" customWidth="1"/>
    <col min="215" max="215" width="34.28515625" style="10" customWidth="1"/>
    <col min="216" max="216" width="19.42578125" style="10" customWidth="1"/>
    <col min="217" max="226" width="11.42578125" style="10" customWidth="1"/>
    <col min="227" max="465" width="11.42578125" style="10"/>
    <col min="466" max="468" width="11.42578125" style="10" customWidth="1"/>
    <col min="469" max="469" width="5.28515625" style="10" customWidth="1"/>
    <col min="470" max="470" width="61" style="10" customWidth="1"/>
    <col min="471" max="471" width="34.28515625" style="10" customWidth="1"/>
    <col min="472" max="472" width="19.42578125" style="10" customWidth="1"/>
    <col min="473" max="482" width="11.42578125" style="10" customWidth="1"/>
    <col min="483" max="721" width="11.42578125" style="10"/>
    <col min="722" max="724" width="11.42578125" style="10" customWidth="1"/>
    <col min="725" max="725" width="5.28515625" style="10" customWidth="1"/>
    <col min="726" max="726" width="61" style="10" customWidth="1"/>
    <col min="727" max="727" width="34.28515625" style="10" customWidth="1"/>
    <col min="728" max="728" width="19.42578125" style="10" customWidth="1"/>
    <col min="729" max="738" width="11.42578125" style="10" customWidth="1"/>
    <col min="739" max="977" width="11.42578125" style="10"/>
    <col min="978" max="980" width="11.42578125" style="10" customWidth="1"/>
    <col min="981" max="981" width="5.28515625" style="10" customWidth="1"/>
    <col min="982" max="982" width="61" style="10" customWidth="1"/>
    <col min="983" max="983" width="34.28515625" style="10" customWidth="1"/>
    <col min="984" max="984" width="19.42578125" style="10" customWidth="1"/>
    <col min="985" max="994" width="11.42578125" style="10" customWidth="1"/>
    <col min="995" max="1233" width="11.42578125" style="10"/>
    <col min="1234" max="1236" width="11.42578125" style="10" customWidth="1"/>
    <col min="1237" max="1237" width="5.28515625" style="10" customWidth="1"/>
    <col min="1238" max="1238" width="61" style="10" customWidth="1"/>
    <col min="1239" max="1239" width="34.28515625" style="10" customWidth="1"/>
    <col min="1240" max="1240" width="19.42578125" style="10" customWidth="1"/>
    <col min="1241" max="1250" width="11.42578125" style="10" customWidth="1"/>
    <col min="1251" max="1489" width="11.42578125" style="10"/>
    <col min="1490" max="1492" width="11.42578125" style="10" customWidth="1"/>
    <col min="1493" max="1493" width="5.28515625" style="10" customWidth="1"/>
    <col min="1494" max="1494" width="61" style="10" customWidth="1"/>
    <col min="1495" max="1495" width="34.28515625" style="10" customWidth="1"/>
    <col min="1496" max="1496" width="19.42578125" style="10" customWidth="1"/>
    <col min="1497" max="1506" width="11.42578125" style="10" customWidth="1"/>
    <col min="1507" max="1745" width="11.42578125" style="10"/>
    <col min="1746" max="1748" width="11.42578125" style="10" customWidth="1"/>
    <col min="1749" max="1749" width="5.28515625" style="10" customWidth="1"/>
    <col min="1750" max="1750" width="61" style="10" customWidth="1"/>
    <col min="1751" max="1751" width="34.28515625" style="10" customWidth="1"/>
    <col min="1752" max="1752" width="19.42578125" style="10" customWidth="1"/>
    <col min="1753" max="1762" width="11.42578125" style="10" customWidth="1"/>
    <col min="1763" max="2001" width="11.42578125" style="10"/>
    <col min="2002" max="2004" width="11.42578125" style="10" customWidth="1"/>
    <col min="2005" max="2005" width="5.28515625" style="10" customWidth="1"/>
    <col min="2006" max="2006" width="61" style="10" customWidth="1"/>
    <col min="2007" max="2007" width="34.28515625" style="10" customWidth="1"/>
    <col min="2008" max="2008" width="19.42578125" style="10" customWidth="1"/>
    <col min="2009" max="2018" width="11.42578125" style="10" customWidth="1"/>
    <col min="2019" max="2257" width="11.42578125" style="10"/>
    <col min="2258" max="2260" width="11.42578125" style="10" customWidth="1"/>
    <col min="2261" max="2261" width="5.28515625" style="10" customWidth="1"/>
    <col min="2262" max="2262" width="61" style="10" customWidth="1"/>
    <col min="2263" max="2263" width="34.28515625" style="10" customWidth="1"/>
    <col min="2264" max="2264" width="19.42578125" style="10" customWidth="1"/>
    <col min="2265" max="2274" width="11.42578125" style="10" customWidth="1"/>
    <col min="2275" max="2513" width="11.42578125" style="10"/>
    <col min="2514" max="2516" width="11.42578125" style="10" customWidth="1"/>
    <col min="2517" max="2517" width="5.28515625" style="10" customWidth="1"/>
    <col min="2518" max="2518" width="61" style="10" customWidth="1"/>
    <col min="2519" max="2519" width="34.28515625" style="10" customWidth="1"/>
    <col min="2520" max="2520" width="19.42578125" style="10" customWidth="1"/>
    <col min="2521" max="2530" width="11.42578125" style="10" customWidth="1"/>
    <col min="2531" max="2769" width="11.42578125" style="10"/>
    <col min="2770" max="2772" width="11.42578125" style="10" customWidth="1"/>
    <col min="2773" max="2773" width="5.28515625" style="10" customWidth="1"/>
    <col min="2774" max="2774" width="61" style="10" customWidth="1"/>
    <col min="2775" max="2775" width="34.28515625" style="10" customWidth="1"/>
    <col min="2776" max="2776" width="19.42578125" style="10" customWidth="1"/>
    <col min="2777" max="2786" width="11.42578125" style="10" customWidth="1"/>
    <col min="2787" max="3025" width="11.42578125" style="10"/>
    <col min="3026" max="3028" width="11.42578125" style="10" customWidth="1"/>
    <col min="3029" max="3029" width="5.28515625" style="10" customWidth="1"/>
    <col min="3030" max="3030" width="61" style="10" customWidth="1"/>
    <col min="3031" max="3031" width="34.28515625" style="10" customWidth="1"/>
    <col min="3032" max="3032" width="19.42578125" style="10" customWidth="1"/>
    <col min="3033" max="3042" width="11.42578125" style="10" customWidth="1"/>
    <col min="3043" max="3281" width="11.42578125" style="10"/>
    <col min="3282" max="3284" width="11.42578125" style="10" customWidth="1"/>
    <col min="3285" max="3285" width="5.28515625" style="10" customWidth="1"/>
    <col min="3286" max="3286" width="61" style="10" customWidth="1"/>
    <col min="3287" max="3287" width="34.28515625" style="10" customWidth="1"/>
    <col min="3288" max="3288" width="19.42578125" style="10" customWidth="1"/>
    <col min="3289" max="3298" width="11.42578125" style="10" customWidth="1"/>
    <col min="3299" max="3537" width="11.42578125" style="10"/>
    <col min="3538" max="3540" width="11.42578125" style="10" customWidth="1"/>
    <col min="3541" max="3541" width="5.28515625" style="10" customWidth="1"/>
    <col min="3542" max="3542" width="61" style="10" customWidth="1"/>
    <col min="3543" max="3543" width="34.28515625" style="10" customWidth="1"/>
    <col min="3544" max="3544" width="19.42578125" style="10" customWidth="1"/>
    <col min="3545" max="3554" width="11.42578125" style="10" customWidth="1"/>
    <col min="3555" max="3793" width="11.42578125" style="10"/>
    <col min="3794" max="3796" width="11.42578125" style="10" customWidth="1"/>
    <col min="3797" max="3797" width="5.28515625" style="10" customWidth="1"/>
    <col min="3798" max="3798" width="61" style="10" customWidth="1"/>
    <col min="3799" max="3799" width="34.28515625" style="10" customWidth="1"/>
    <col min="3800" max="3800" width="19.42578125" style="10" customWidth="1"/>
    <col min="3801" max="3810" width="11.42578125" style="10" customWidth="1"/>
    <col min="3811" max="4049" width="11.42578125" style="10"/>
    <col min="4050" max="4052" width="11.42578125" style="10" customWidth="1"/>
    <col min="4053" max="4053" width="5.28515625" style="10" customWidth="1"/>
    <col min="4054" max="4054" width="61" style="10" customWidth="1"/>
    <col min="4055" max="4055" width="34.28515625" style="10" customWidth="1"/>
    <col min="4056" max="4056" width="19.42578125" style="10" customWidth="1"/>
    <col min="4057" max="4066" width="11.42578125" style="10" customWidth="1"/>
    <col min="4067" max="4305" width="11.42578125" style="10"/>
    <col min="4306" max="4308" width="11.42578125" style="10" customWidth="1"/>
    <col min="4309" max="4309" width="5.28515625" style="10" customWidth="1"/>
    <col min="4310" max="4310" width="61" style="10" customWidth="1"/>
    <col min="4311" max="4311" width="34.28515625" style="10" customWidth="1"/>
    <col min="4312" max="4312" width="19.42578125" style="10" customWidth="1"/>
    <col min="4313" max="4322" width="11.42578125" style="10" customWidth="1"/>
    <col min="4323" max="4561" width="11.42578125" style="10"/>
    <col min="4562" max="4564" width="11.42578125" style="10" customWidth="1"/>
    <col min="4565" max="4565" width="5.28515625" style="10" customWidth="1"/>
    <col min="4566" max="4566" width="61" style="10" customWidth="1"/>
    <col min="4567" max="4567" width="34.28515625" style="10" customWidth="1"/>
    <col min="4568" max="4568" width="19.42578125" style="10" customWidth="1"/>
    <col min="4569" max="4578" width="11.42578125" style="10" customWidth="1"/>
    <col min="4579" max="4817" width="11.42578125" style="10"/>
    <col min="4818" max="4820" width="11.42578125" style="10" customWidth="1"/>
    <col min="4821" max="4821" width="5.28515625" style="10" customWidth="1"/>
    <col min="4822" max="4822" width="61" style="10" customWidth="1"/>
    <col min="4823" max="4823" width="34.28515625" style="10" customWidth="1"/>
    <col min="4824" max="4824" width="19.42578125" style="10" customWidth="1"/>
    <col min="4825" max="4834" width="11.42578125" style="10" customWidth="1"/>
    <col min="4835" max="5073" width="11.42578125" style="10"/>
    <col min="5074" max="5076" width="11.42578125" style="10" customWidth="1"/>
    <col min="5077" max="5077" width="5.28515625" style="10" customWidth="1"/>
    <col min="5078" max="5078" width="61" style="10" customWidth="1"/>
    <col min="5079" max="5079" width="34.28515625" style="10" customWidth="1"/>
    <col min="5080" max="5080" width="19.42578125" style="10" customWidth="1"/>
    <col min="5081" max="5090" width="11.42578125" style="10" customWidth="1"/>
    <col min="5091" max="5329" width="11.42578125" style="10"/>
    <col min="5330" max="5332" width="11.42578125" style="10" customWidth="1"/>
    <col min="5333" max="5333" width="5.28515625" style="10" customWidth="1"/>
    <col min="5334" max="5334" width="61" style="10" customWidth="1"/>
    <col min="5335" max="5335" width="34.28515625" style="10" customWidth="1"/>
    <col min="5336" max="5336" width="19.42578125" style="10" customWidth="1"/>
    <col min="5337" max="5346" width="11.42578125" style="10" customWidth="1"/>
    <col min="5347" max="5585" width="11.42578125" style="10"/>
    <col min="5586" max="5588" width="11.42578125" style="10" customWidth="1"/>
    <col min="5589" max="5589" width="5.28515625" style="10" customWidth="1"/>
    <col min="5590" max="5590" width="61" style="10" customWidth="1"/>
    <col min="5591" max="5591" width="34.28515625" style="10" customWidth="1"/>
    <col min="5592" max="5592" width="19.42578125" style="10" customWidth="1"/>
    <col min="5593" max="5602" width="11.42578125" style="10" customWidth="1"/>
    <col min="5603" max="5841" width="11.42578125" style="10"/>
    <col min="5842" max="5844" width="11.42578125" style="10" customWidth="1"/>
    <col min="5845" max="5845" width="5.28515625" style="10" customWidth="1"/>
    <col min="5846" max="5846" width="61" style="10" customWidth="1"/>
    <col min="5847" max="5847" width="34.28515625" style="10" customWidth="1"/>
    <col min="5848" max="5848" width="19.42578125" style="10" customWidth="1"/>
    <col min="5849" max="5858" width="11.42578125" style="10" customWidth="1"/>
    <col min="5859" max="6097" width="11.42578125" style="10"/>
    <col min="6098" max="6100" width="11.42578125" style="10" customWidth="1"/>
    <col min="6101" max="6101" width="5.28515625" style="10" customWidth="1"/>
    <col min="6102" max="6102" width="61" style="10" customWidth="1"/>
    <col min="6103" max="6103" width="34.28515625" style="10" customWidth="1"/>
    <col min="6104" max="6104" width="19.42578125" style="10" customWidth="1"/>
    <col min="6105" max="6114" width="11.42578125" style="10" customWidth="1"/>
    <col min="6115" max="6353" width="11.42578125" style="10"/>
    <col min="6354" max="6356" width="11.42578125" style="10" customWidth="1"/>
    <col min="6357" max="6357" width="5.28515625" style="10" customWidth="1"/>
    <col min="6358" max="6358" width="61" style="10" customWidth="1"/>
    <col min="6359" max="6359" width="34.28515625" style="10" customWidth="1"/>
    <col min="6360" max="6360" width="19.42578125" style="10" customWidth="1"/>
    <col min="6361" max="6370" width="11.42578125" style="10" customWidth="1"/>
    <col min="6371" max="6609" width="11.42578125" style="10"/>
    <col min="6610" max="6612" width="11.42578125" style="10" customWidth="1"/>
    <col min="6613" max="6613" width="5.28515625" style="10" customWidth="1"/>
    <col min="6614" max="6614" width="61" style="10" customWidth="1"/>
    <col min="6615" max="6615" width="34.28515625" style="10" customWidth="1"/>
    <col min="6616" max="6616" width="19.42578125" style="10" customWidth="1"/>
    <col min="6617" max="6626" width="11.42578125" style="10" customWidth="1"/>
    <col min="6627" max="6865" width="11.42578125" style="10"/>
    <col min="6866" max="6868" width="11.42578125" style="10" customWidth="1"/>
    <col min="6869" max="6869" width="5.28515625" style="10" customWidth="1"/>
    <col min="6870" max="6870" width="61" style="10" customWidth="1"/>
    <col min="6871" max="6871" width="34.28515625" style="10" customWidth="1"/>
    <col min="6872" max="6872" width="19.42578125" style="10" customWidth="1"/>
    <col min="6873" max="6882" width="11.42578125" style="10" customWidth="1"/>
    <col min="6883" max="7121" width="11.42578125" style="10"/>
    <col min="7122" max="7124" width="11.42578125" style="10" customWidth="1"/>
    <col min="7125" max="7125" width="5.28515625" style="10" customWidth="1"/>
    <col min="7126" max="7126" width="61" style="10" customWidth="1"/>
    <col min="7127" max="7127" width="34.28515625" style="10" customWidth="1"/>
    <col min="7128" max="7128" width="19.42578125" style="10" customWidth="1"/>
    <col min="7129" max="7138" width="11.42578125" style="10" customWidth="1"/>
    <col min="7139" max="7377" width="11.42578125" style="10"/>
    <col min="7378" max="7380" width="11.42578125" style="10" customWidth="1"/>
    <col min="7381" max="7381" width="5.28515625" style="10" customWidth="1"/>
    <col min="7382" max="7382" width="61" style="10" customWidth="1"/>
    <col min="7383" max="7383" width="34.28515625" style="10" customWidth="1"/>
    <col min="7384" max="7384" width="19.42578125" style="10" customWidth="1"/>
    <col min="7385" max="7394" width="11.42578125" style="10" customWidth="1"/>
    <col min="7395" max="7633" width="11.42578125" style="10"/>
    <col min="7634" max="7636" width="11.42578125" style="10" customWidth="1"/>
    <col min="7637" max="7637" width="5.28515625" style="10" customWidth="1"/>
    <col min="7638" max="7638" width="61" style="10" customWidth="1"/>
    <col min="7639" max="7639" width="34.28515625" style="10" customWidth="1"/>
    <col min="7640" max="7640" width="19.42578125" style="10" customWidth="1"/>
    <col min="7641" max="7650" width="11.42578125" style="10" customWidth="1"/>
    <col min="7651" max="7889" width="11.42578125" style="10"/>
    <col min="7890" max="7892" width="11.42578125" style="10" customWidth="1"/>
    <col min="7893" max="7893" width="5.28515625" style="10" customWidth="1"/>
    <col min="7894" max="7894" width="61" style="10" customWidth="1"/>
    <col min="7895" max="7895" width="34.28515625" style="10" customWidth="1"/>
    <col min="7896" max="7896" width="19.42578125" style="10" customWidth="1"/>
    <col min="7897" max="7906" width="11.42578125" style="10" customWidth="1"/>
    <col min="7907" max="8145" width="11.42578125" style="10"/>
    <col min="8146" max="8148" width="11.42578125" style="10" customWidth="1"/>
    <col min="8149" max="8149" width="5.28515625" style="10" customWidth="1"/>
    <col min="8150" max="8150" width="61" style="10" customWidth="1"/>
    <col min="8151" max="8151" width="34.28515625" style="10" customWidth="1"/>
    <col min="8152" max="8152" width="19.42578125" style="10" customWidth="1"/>
    <col min="8153" max="8162" width="11.42578125" style="10" customWidth="1"/>
    <col min="8163" max="8401" width="11.42578125" style="10"/>
    <col min="8402" max="8404" width="11.42578125" style="10" customWidth="1"/>
    <col min="8405" max="8405" width="5.28515625" style="10" customWidth="1"/>
    <col min="8406" max="8406" width="61" style="10" customWidth="1"/>
    <col min="8407" max="8407" width="34.28515625" style="10" customWidth="1"/>
    <col min="8408" max="8408" width="19.42578125" style="10" customWidth="1"/>
    <col min="8409" max="8418" width="11.42578125" style="10" customWidth="1"/>
    <col min="8419" max="8657" width="11.42578125" style="10"/>
    <col min="8658" max="8660" width="11.42578125" style="10" customWidth="1"/>
    <col min="8661" max="8661" width="5.28515625" style="10" customWidth="1"/>
    <col min="8662" max="8662" width="61" style="10" customWidth="1"/>
    <col min="8663" max="8663" width="34.28515625" style="10" customWidth="1"/>
    <col min="8664" max="8664" width="19.42578125" style="10" customWidth="1"/>
    <col min="8665" max="8674" width="11.42578125" style="10" customWidth="1"/>
    <col min="8675" max="8913" width="11.42578125" style="10"/>
    <col min="8914" max="8916" width="11.42578125" style="10" customWidth="1"/>
    <col min="8917" max="8917" width="5.28515625" style="10" customWidth="1"/>
    <col min="8918" max="8918" width="61" style="10" customWidth="1"/>
    <col min="8919" max="8919" width="34.28515625" style="10" customWidth="1"/>
    <col min="8920" max="8920" width="19.42578125" style="10" customWidth="1"/>
    <col min="8921" max="8930" width="11.42578125" style="10" customWidth="1"/>
    <col min="8931" max="9169" width="11.42578125" style="10"/>
    <col min="9170" max="9172" width="11.42578125" style="10" customWidth="1"/>
    <col min="9173" max="9173" width="5.28515625" style="10" customWidth="1"/>
    <col min="9174" max="9174" width="61" style="10" customWidth="1"/>
    <col min="9175" max="9175" width="34.28515625" style="10" customWidth="1"/>
    <col min="9176" max="9176" width="19.42578125" style="10" customWidth="1"/>
    <col min="9177" max="9186" width="11.42578125" style="10" customWidth="1"/>
    <col min="9187" max="9425" width="11.42578125" style="10"/>
    <col min="9426" max="9428" width="11.42578125" style="10" customWidth="1"/>
    <col min="9429" max="9429" width="5.28515625" style="10" customWidth="1"/>
    <col min="9430" max="9430" width="61" style="10" customWidth="1"/>
    <col min="9431" max="9431" width="34.28515625" style="10" customWidth="1"/>
    <col min="9432" max="9432" width="19.42578125" style="10" customWidth="1"/>
    <col min="9433" max="9442" width="11.42578125" style="10" customWidth="1"/>
    <col min="9443" max="9681" width="11.42578125" style="10"/>
    <col min="9682" max="9684" width="11.42578125" style="10" customWidth="1"/>
    <col min="9685" max="9685" width="5.28515625" style="10" customWidth="1"/>
    <col min="9686" max="9686" width="61" style="10" customWidth="1"/>
    <col min="9687" max="9687" width="34.28515625" style="10" customWidth="1"/>
    <col min="9688" max="9688" width="19.42578125" style="10" customWidth="1"/>
    <col min="9689" max="9698" width="11.42578125" style="10" customWidth="1"/>
    <col min="9699" max="9937" width="11.42578125" style="10"/>
    <col min="9938" max="9940" width="11.42578125" style="10" customWidth="1"/>
    <col min="9941" max="9941" width="5.28515625" style="10" customWidth="1"/>
    <col min="9942" max="9942" width="61" style="10" customWidth="1"/>
    <col min="9943" max="9943" width="34.28515625" style="10" customWidth="1"/>
    <col min="9944" max="9944" width="19.42578125" style="10" customWidth="1"/>
    <col min="9945" max="9954" width="11.42578125" style="10" customWidth="1"/>
    <col min="9955" max="10193" width="11.42578125" style="10"/>
    <col min="10194" max="10196" width="11.42578125" style="10" customWidth="1"/>
    <col min="10197" max="10197" width="5.28515625" style="10" customWidth="1"/>
    <col min="10198" max="10198" width="61" style="10" customWidth="1"/>
    <col min="10199" max="10199" width="34.28515625" style="10" customWidth="1"/>
    <col min="10200" max="10200" width="19.42578125" style="10" customWidth="1"/>
    <col min="10201" max="10210" width="11.42578125" style="10" customWidth="1"/>
    <col min="10211" max="10449" width="11.42578125" style="10"/>
    <col min="10450" max="10452" width="11.42578125" style="10" customWidth="1"/>
    <col min="10453" max="10453" width="5.28515625" style="10" customWidth="1"/>
    <col min="10454" max="10454" width="61" style="10" customWidth="1"/>
    <col min="10455" max="10455" width="34.28515625" style="10" customWidth="1"/>
    <col min="10456" max="10456" width="19.42578125" style="10" customWidth="1"/>
    <col min="10457" max="10466" width="11.42578125" style="10" customWidth="1"/>
    <col min="10467" max="10705" width="11.42578125" style="10"/>
    <col min="10706" max="10708" width="11.42578125" style="10" customWidth="1"/>
    <col min="10709" max="10709" width="5.28515625" style="10" customWidth="1"/>
    <col min="10710" max="10710" width="61" style="10" customWidth="1"/>
    <col min="10711" max="10711" width="34.28515625" style="10" customWidth="1"/>
    <col min="10712" max="10712" width="19.42578125" style="10" customWidth="1"/>
    <col min="10713" max="10722" width="11.42578125" style="10" customWidth="1"/>
    <col min="10723" max="10961" width="11.42578125" style="10"/>
    <col min="10962" max="10964" width="11.42578125" style="10" customWidth="1"/>
    <col min="10965" max="10965" width="5.28515625" style="10" customWidth="1"/>
    <col min="10966" max="10966" width="61" style="10" customWidth="1"/>
    <col min="10967" max="10967" width="34.28515625" style="10" customWidth="1"/>
    <col min="10968" max="10968" width="19.42578125" style="10" customWidth="1"/>
    <col min="10969" max="10978" width="11.42578125" style="10" customWidth="1"/>
    <col min="10979" max="11217" width="11.42578125" style="10"/>
    <col min="11218" max="11220" width="11.42578125" style="10" customWidth="1"/>
    <col min="11221" max="11221" width="5.28515625" style="10" customWidth="1"/>
    <col min="11222" max="11222" width="61" style="10" customWidth="1"/>
    <col min="11223" max="11223" width="34.28515625" style="10" customWidth="1"/>
    <col min="11224" max="11224" width="19.42578125" style="10" customWidth="1"/>
    <col min="11225" max="11234" width="11.42578125" style="10" customWidth="1"/>
    <col min="11235" max="11473" width="11.42578125" style="10"/>
    <col min="11474" max="11476" width="11.42578125" style="10" customWidth="1"/>
    <col min="11477" max="11477" width="5.28515625" style="10" customWidth="1"/>
    <col min="11478" max="11478" width="61" style="10" customWidth="1"/>
    <col min="11479" max="11479" width="34.28515625" style="10" customWidth="1"/>
    <col min="11480" max="11480" width="19.42578125" style="10" customWidth="1"/>
    <col min="11481" max="11490" width="11.42578125" style="10" customWidth="1"/>
    <col min="11491" max="11729" width="11.42578125" style="10"/>
    <col min="11730" max="11732" width="11.42578125" style="10" customWidth="1"/>
    <col min="11733" max="11733" width="5.28515625" style="10" customWidth="1"/>
    <col min="11734" max="11734" width="61" style="10" customWidth="1"/>
    <col min="11735" max="11735" width="34.28515625" style="10" customWidth="1"/>
    <col min="11736" max="11736" width="19.42578125" style="10" customWidth="1"/>
    <col min="11737" max="11746" width="11.42578125" style="10" customWidth="1"/>
    <col min="11747" max="11985" width="11.42578125" style="10"/>
    <col min="11986" max="11988" width="11.42578125" style="10" customWidth="1"/>
    <col min="11989" max="11989" width="5.28515625" style="10" customWidth="1"/>
    <col min="11990" max="11990" width="61" style="10" customWidth="1"/>
    <col min="11991" max="11991" width="34.28515625" style="10" customWidth="1"/>
    <col min="11992" max="11992" width="19.42578125" style="10" customWidth="1"/>
    <col min="11993" max="12002" width="11.42578125" style="10" customWidth="1"/>
    <col min="12003" max="12241" width="11.42578125" style="10"/>
    <col min="12242" max="12244" width="11.42578125" style="10" customWidth="1"/>
    <col min="12245" max="12245" width="5.28515625" style="10" customWidth="1"/>
    <col min="12246" max="12246" width="61" style="10" customWidth="1"/>
    <col min="12247" max="12247" width="34.28515625" style="10" customWidth="1"/>
    <col min="12248" max="12248" width="19.42578125" style="10" customWidth="1"/>
    <col min="12249" max="12258" width="11.42578125" style="10" customWidth="1"/>
    <col min="12259" max="12497" width="11.42578125" style="10"/>
    <col min="12498" max="12500" width="11.42578125" style="10" customWidth="1"/>
    <col min="12501" max="12501" width="5.28515625" style="10" customWidth="1"/>
    <col min="12502" max="12502" width="61" style="10" customWidth="1"/>
    <col min="12503" max="12503" width="34.28515625" style="10" customWidth="1"/>
    <col min="12504" max="12504" width="19.42578125" style="10" customWidth="1"/>
    <col min="12505" max="12514" width="11.42578125" style="10" customWidth="1"/>
    <col min="12515" max="12753" width="11.42578125" style="10"/>
    <col min="12754" max="12756" width="11.42578125" style="10" customWidth="1"/>
    <col min="12757" max="12757" width="5.28515625" style="10" customWidth="1"/>
    <col min="12758" max="12758" width="61" style="10" customWidth="1"/>
    <col min="12759" max="12759" width="34.28515625" style="10" customWidth="1"/>
    <col min="12760" max="12760" width="19.42578125" style="10" customWidth="1"/>
    <col min="12761" max="12770" width="11.42578125" style="10" customWidth="1"/>
    <col min="12771" max="13009" width="11.42578125" style="10"/>
    <col min="13010" max="13012" width="11.42578125" style="10" customWidth="1"/>
    <col min="13013" max="13013" width="5.28515625" style="10" customWidth="1"/>
    <col min="13014" max="13014" width="61" style="10" customWidth="1"/>
    <col min="13015" max="13015" width="34.28515625" style="10" customWidth="1"/>
    <col min="13016" max="13016" width="19.42578125" style="10" customWidth="1"/>
    <col min="13017" max="13026" width="11.42578125" style="10" customWidth="1"/>
    <col min="13027" max="13265" width="11.42578125" style="10"/>
    <col min="13266" max="13268" width="11.42578125" style="10" customWidth="1"/>
    <col min="13269" max="13269" width="5.28515625" style="10" customWidth="1"/>
    <col min="13270" max="13270" width="61" style="10" customWidth="1"/>
    <col min="13271" max="13271" width="34.28515625" style="10" customWidth="1"/>
    <col min="13272" max="13272" width="19.42578125" style="10" customWidth="1"/>
    <col min="13273" max="13282" width="11.42578125" style="10" customWidth="1"/>
    <col min="13283" max="13521" width="11.42578125" style="10"/>
    <col min="13522" max="13524" width="11.42578125" style="10" customWidth="1"/>
    <col min="13525" max="13525" width="5.28515625" style="10" customWidth="1"/>
    <col min="13526" max="13526" width="61" style="10" customWidth="1"/>
    <col min="13527" max="13527" width="34.28515625" style="10" customWidth="1"/>
    <col min="13528" max="13528" width="19.42578125" style="10" customWidth="1"/>
    <col min="13529" max="13538" width="11.42578125" style="10" customWidth="1"/>
    <col min="13539" max="13777" width="11.42578125" style="10"/>
    <col min="13778" max="13780" width="11.42578125" style="10" customWidth="1"/>
    <col min="13781" max="13781" width="5.28515625" style="10" customWidth="1"/>
    <col min="13782" max="13782" width="61" style="10" customWidth="1"/>
    <col min="13783" max="13783" width="34.28515625" style="10" customWidth="1"/>
    <col min="13784" max="13784" width="19.42578125" style="10" customWidth="1"/>
    <col min="13785" max="13794" width="11.42578125" style="10" customWidth="1"/>
    <col min="13795" max="14033" width="11.42578125" style="10"/>
    <col min="14034" max="14036" width="11.42578125" style="10" customWidth="1"/>
    <col min="14037" max="14037" width="5.28515625" style="10" customWidth="1"/>
    <col min="14038" max="14038" width="61" style="10" customWidth="1"/>
    <col min="14039" max="14039" width="34.28515625" style="10" customWidth="1"/>
    <col min="14040" max="14040" width="19.42578125" style="10" customWidth="1"/>
    <col min="14041" max="14050" width="11.42578125" style="10" customWidth="1"/>
    <col min="14051" max="14289" width="11.42578125" style="10"/>
    <col min="14290" max="14292" width="11.42578125" style="10" customWidth="1"/>
    <col min="14293" max="14293" width="5.28515625" style="10" customWidth="1"/>
    <col min="14294" max="14294" width="61" style="10" customWidth="1"/>
    <col min="14295" max="14295" width="34.28515625" style="10" customWidth="1"/>
    <col min="14296" max="14296" width="19.42578125" style="10" customWidth="1"/>
    <col min="14297" max="14306" width="11.42578125" style="10" customWidth="1"/>
    <col min="14307" max="14545" width="11.42578125" style="10"/>
    <col min="14546" max="14548" width="11.42578125" style="10" customWidth="1"/>
    <col min="14549" max="14549" width="5.28515625" style="10" customWidth="1"/>
    <col min="14550" max="14550" width="61" style="10" customWidth="1"/>
    <col min="14551" max="14551" width="34.28515625" style="10" customWidth="1"/>
    <col min="14552" max="14552" width="19.42578125" style="10" customWidth="1"/>
    <col min="14553" max="14562" width="11.42578125" style="10" customWidth="1"/>
    <col min="14563" max="14801" width="11.42578125" style="10"/>
    <col min="14802" max="14804" width="11.42578125" style="10" customWidth="1"/>
    <col min="14805" max="14805" width="5.28515625" style="10" customWidth="1"/>
    <col min="14806" max="14806" width="61" style="10" customWidth="1"/>
    <col min="14807" max="14807" width="34.28515625" style="10" customWidth="1"/>
    <col min="14808" max="14808" width="19.42578125" style="10" customWidth="1"/>
    <col min="14809" max="14818" width="11.42578125" style="10" customWidth="1"/>
    <col min="14819" max="15057" width="11.42578125" style="10"/>
    <col min="15058" max="15060" width="11.42578125" style="10" customWidth="1"/>
    <col min="15061" max="15061" width="5.28515625" style="10" customWidth="1"/>
    <col min="15062" max="15062" width="61" style="10" customWidth="1"/>
    <col min="15063" max="15063" width="34.28515625" style="10" customWidth="1"/>
    <col min="15064" max="15064" width="19.42578125" style="10" customWidth="1"/>
    <col min="15065" max="15074" width="11.42578125" style="10" customWidth="1"/>
    <col min="15075" max="15313" width="11.42578125" style="10"/>
    <col min="15314" max="15316" width="11.42578125" style="10" customWidth="1"/>
    <col min="15317" max="15317" width="5.28515625" style="10" customWidth="1"/>
    <col min="15318" max="15318" width="61" style="10" customWidth="1"/>
    <col min="15319" max="15319" width="34.28515625" style="10" customWidth="1"/>
    <col min="15320" max="15320" width="19.42578125" style="10" customWidth="1"/>
    <col min="15321" max="15330" width="11.42578125" style="10" customWidth="1"/>
    <col min="15331" max="15569" width="11.42578125" style="10"/>
    <col min="15570" max="15572" width="11.42578125" style="10" customWidth="1"/>
    <col min="15573" max="15573" width="5.28515625" style="10" customWidth="1"/>
    <col min="15574" max="15574" width="61" style="10" customWidth="1"/>
    <col min="15575" max="15575" width="34.28515625" style="10" customWidth="1"/>
    <col min="15576" max="15576" width="19.42578125" style="10" customWidth="1"/>
    <col min="15577" max="15586" width="11.42578125" style="10" customWidth="1"/>
    <col min="15587" max="15825" width="11.42578125" style="10"/>
    <col min="15826" max="15828" width="11.42578125" style="10" customWidth="1"/>
    <col min="15829" max="15829" width="5.28515625" style="10" customWidth="1"/>
    <col min="15830" max="15830" width="61" style="10" customWidth="1"/>
    <col min="15831" max="15831" width="34.28515625" style="10" customWidth="1"/>
    <col min="15832" max="15832" width="19.42578125" style="10" customWidth="1"/>
    <col min="15833" max="15842" width="11.42578125" style="10" customWidth="1"/>
    <col min="15843" max="16081" width="11.42578125" style="10"/>
    <col min="16082" max="16084" width="11.42578125" style="10" customWidth="1"/>
    <col min="16085" max="16085" width="5.28515625" style="10" customWidth="1"/>
    <col min="16086" max="16086" width="61" style="10" customWidth="1"/>
    <col min="16087" max="16087" width="34.28515625" style="10" customWidth="1"/>
    <col min="16088" max="16088" width="19.42578125" style="10" customWidth="1"/>
    <col min="16089" max="16098" width="11.42578125" style="10" customWidth="1"/>
    <col min="16099" max="16384" width="11.42578125" style="10"/>
  </cols>
  <sheetData>
    <row r="1" spans="1:11">
      <c r="A1" s="556" t="s">
        <v>8</v>
      </c>
      <c r="B1" s="556"/>
      <c r="C1" s="556"/>
      <c r="D1" s="556"/>
      <c r="E1" s="556"/>
      <c r="F1" s="556"/>
      <c r="G1" s="556"/>
    </row>
    <row r="2" spans="1:11">
      <c r="A2" s="556" t="s">
        <v>9</v>
      </c>
      <c r="B2" s="556"/>
      <c r="C2" s="556"/>
      <c r="D2" s="556"/>
      <c r="E2" s="556"/>
      <c r="F2" s="556"/>
      <c r="G2" s="556"/>
    </row>
    <row r="3" spans="1:11">
      <c r="A3" s="10"/>
    </row>
    <row r="4" spans="1:11">
      <c r="A4" s="599" t="s">
        <v>351</v>
      </c>
      <c r="B4" s="599"/>
      <c r="C4" s="599"/>
      <c r="D4" s="599"/>
      <c r="E4" s="599"/>
      <c r="F4" s="599"/>
      <c r="G4" s="599"/>
    </row>
    <row r="5" spans="1:11" ht="18.75">
      <c r="A5" s="610" t="s">
        <v>363</v>
      </c>
      <c r="B5" s="610"/>
      <c r="C5" s="610"/>
      <c r="D5" s="610"/>
      <c r="E5" s="610"/>
      <c r="F5" s="610"/>
      <c r="G5" s="610"/>
    </row>
    <row r="7" spans="1:11">
      <c r="B7" s="13"/>
    </row>
    <row r="8" spans="1:11" s="73" customFormat="1" ht="22.5">
      <c r="A8" s="289" t="s">
        <v>38</v>
      </c>
      <c r="B8" s="289" t="s">
        <v>39</v>
      </c>
      <c r="C8" s="289" t="s">
        <v>2</v>
      </c>
      <c r="D8" s="289" t="s">
        <v>336</v>
      </c>
      <c r="E8" s="289" t="s">
        <v>337</v>
      </c>
      <c r="F8" s="289" t="s">
        <v>375</v>
      </c>
      <c r="G8" s="290" t="s">
        <v>3</v>
      </c>
      <c r="H8" s="290" t="s">
        <v>103</v>
      </c>
      <c r="I8" s="290" t="s">
        <v>54</v>
      </c>
      <c r="J8" s="291" t="s">
        <v>252</v>
      </c>
      <c r="K8" s="291" t="s">
        <v>567</v>
      </c>
    </row>
    <row r="9" spans="1:11" s="73" customFormat="1" ht="11.25">
      <c r="A9" s="611" t="s">
        <v>353</v>
      </c>
      <c r="B9" s="612"/>
      <c r="C9" s="612"/>
      <c r="D9" s="612"/>
      <c r="E9" s="612"/>
      <c r="F9" s="612"/>
      <c r="G9" s="612"/>
      <c r="H9" s="612"/>
      <c r="I9" s="612"/>
      <c r="J9" s="473"/>
      <c r="K9" s="546"/>
    </row>
    <row r="10" spans="1:11" s="73" customFormat="1" ht="45">
      <c r="A10" s="260">
        <v>1</v>
      </c>
      <c r="B10" s="283" t="s">
        <v>486</v>
      </c>
      <c r="C10" s="283" t="s">
        <v>352</v>
      </c>
      <c r="D10" s="266">
        <v>766195</v>
      </c>
      <c r="E10" s="266">
        <v>766195</v>
      </c>
      <c r="F10" s="266"/>
      <c r="G10" s="266">
        <f>SUM(D10:F10)</f>
        <v>1532390</v>
      </c>
      <c r="H10" s="191">
        <v>1370476.19</v>
      </c>
      <c r="I10" s="179" t="s">
        <v>459</v>
      </c>
      <c r="J10" s="251" t="s">
        <v>497</v>
      </c>
      <c r="K10" s="696" t="s">
        <v>568</v>
      </c>
    </row>
    <row r="11" spans="1:11" s="73" customFormat="1" ht="56.25">
      <c r="A11" s="260">
        <v>2</v>
      </c>
      <c r="B11" s="283" t="s">
        <v>487</v>
      </c>
      <c r="C11" s="283" t="s">
        <v>352</v>
      </c>
      <c r="D11" s="266">
        <v>998634</v>
      </c>
      <c r="E11" s="266">
        <v>998634</v>
      </c>
      <c r="F11" s="266"/>
      <c r="G11" s="266">
        <f t="shared" ref="G11:G13" si="0">SUM(D11:F11)</f>
        <v>1997268</v>
      </c>
      <c r="H11" s="284">
        <v>1996435.77</v>
      </c>
      <c r="I11" s="179" t="s">
        <v>253</v>
      </c>
      <c r="J11" s="251" t="s">
        <v>498</v>
      </c>
      <c r="K11" s="696" t="s">
        <v>568</v>
      </c>
    </row>
    <row r="12" spans="1:11" s="73" customFormat="1" ht="33.75">
      <c r="A12" s="260">
        <v>3</v>
      </c>
      <c r="B12" s="283" t="s">
        <v>488</v>
      </c>
      <c r="C12" s="283" t="s">
        <v>352</v>
      </c>
      <c r="D12" s="266">
        <v>1543595</v>
      </c>
      <c r="E12" s="266">
        <v>1543595</v>
      </c>
      <c r="F12" s="266"/>
      <c r="G12" s="266">
        <f t="shared" si="0"/>
        <v>3087190</v>
      </c>
      <c r="H12" s="234">
        <v>3057198.41</v>
      </c>
      <c r="I12" s="233" t="s">
        <v>267</v>
      </c>
      <c r="J12" s="251" t="s">
        <v>499</v>
      </c>
      <c r="K12" s="696" t="s">
        <v>568</v>
      </c>
    </row>
    <row r="13" spans="1:11" s="73" customFormat="1" ht="33.75">
      <c r="A13" s="260">
        <v>4</v>
      </c>
      <c r="B13" s="283" t="s">
        <v>489</v>
      </c>
      <c r="C13" s="283" t="s">
        <v>352</v>
      </c>
      <c r="D13" s="266">
        <v>1354490</v>
      </c>
      <c r="E13" s="266">
        <v>1354490</v>
      </c>
      <c r="F13" s="266"/>
      <c r="G13" s="266">
        <f t="shared" si="0"/>
        <v>2708980</v>
      </c>
      <c r="H13" s="493">
        <v>2410864.83</v>
      </c>
      <c r="I13" s="233" t="s">
        <v>267</v>
      </c>
      <c r="J13" s="251" t="s">
        <v>560</v>
      </c>
      <c r="K13" s="696" t="s">
        <v>568</v>
      </c>
    </row>
    <row r="14" spans="1:11" s="73" customFormat="1" ht="11.25">
      <c r="A14" s="608" t="s">
        <v>11</v>
      </c>
      <c r="B14" s="609"/>
      <c r="C14" s="609"/>
      <c r="D14" s="292">
        <f>SUM(D10:D13)</f>
        <v>4662914</v>
      </c>
      <c r="E14" s="292">
        <f t="shared" ref="E14:G14" si="1">SUM(E10:E13)</f>
        <v>4662914</v>
      </c>
      <c r="F14" s="292">
        <f t="shared" si="1"/>
        <v>0</v>
      </c>
      <c r="G14" s="292">
        <f t="shared" si="1"/>
        <v>9325828</v>
      </c>
      <c r="H14" s="292">
        <f t="shared" ref="H14" si="2">SUM(H10:H13)</f>
        <v>8834975.1999999993</v>
      </c>
      <c r="I14" s="292"/>
      <c r="J14" s="293"/>
      <c r="K14" s="697"/>
    </row>
    <row r="15" spans="1:11" s="73" customFormat="1" ht="11.25">
      <c r="A15" s="611" t="s">
        <v>355</v>
      </c>
      <c r="B15" s="612"/>
      <c r="C15" s="612"/>
      <c r="D15" s="612"/>
      <c r="E15" s="612"/>
      <c r="F15" s="612"/>
      <c r="G15" s="612"/>
      <c r="H15" s="612"/>
      <c r="I15" s="612"/>
      <c r="J15" s="473"/>
      <c r="K15" s="698"/>
    </row>
    <row r="16" spans="1:11" s="73" customFormat="1" ht="33.75">
      <c r="A16" s="180">
        <v>5</v>
      </c>
      <c r="B16" s="285" t="s">
        <v>422</v>
      </c>
      <c r="C16" s="285" t="s">
        <v>354</v>
      </c>
      <c r="D16" s="191">
        <v>2500000</v>
      </c>
      <c r="E16" s="191">
        <v>2500000</v>
      </c>
      <c r="F16" s="191">
        <v>120000</v>
      </c>
      <c r="G16" s="191">
        <f t="shared" ref="G16:G27" si="3">SUM(D16:F16)</f>
        <v>5120000</v>
      </c>
      <c r="H16" s="604">
        <v>4518751.96</v>
      </c>
      <c r="I16" s="604" t="s">
        <v>267</v>
      </c>
      <c r="J16" s="606" t="s">
        <v>500</v>
      </c>
      <c r="K16" s="699" t="s">
        <v>568</v>
      </c>
    </row>
    <row r="17" spans="1:11" s="73" customFormat="1" ht="33.75">
      <c r="A17" s="180">
        <v>6</v>
      </c>
      <c r="B17" s="285" t="s">
        <v>423</v>
      </c>
      <c r="C17" s="285" t="s">
        <v>354</v>
      </c>
      <c r="D17" s="191">
        <v>400000</v>
      </c>
      <c r="E17" s="191">
        <v>400000</v>
      </c>
      <c r="F17" s="191"/>
      <c r="G17" s="191">
        <f t="shared" si="3"/>
        <v>800000</v>
      </c>
      <c r="H17" s="605"/>
      <c r="I17" s="605"/>
      <c r="J17" s="607"/>
      <c r="K17" s="700"/>
    </row>
    <row r="18" spans="1:11" s="73" customFormat="1" ht="11.25">
      <c r="A18" s="608" t="s">
        <v>11</v>
      </c>
      <c r="B18" s="609"/>
      <c r="C18" s="609"/>
      <c r="D18" s="292">
        <f>SUM(D16:D17)</f>
        <v>2900000</v>
      </c>
      <c r="E18" s="292">
        <f t="shared" ref="E18:G18" si="4">SUM(E16:E17)</f>
        <v>2900000</v>
      </c>
      <c r="F18" s="292">
        <f t="shared" si="4"/>
        <v>120000</v>
      </c>
      <c r="G18" s="292">
        <f t="shared" si="4"/>
        <v>5920000</v>
      </c>
      <c r="H18" s="292">
        <f t="shared" ref="H18" si="5">SUM(H16:H17)</f>
        <v>4518751.96</v>
      </c>
      <c r="I18" s="292"/>
      <c r="J18" s="293"/>
      <c r="K18" s="697"/>
    </row>
    <row r="19" spans="1:11">
      <c r="A19" s="611" t="s">
        <v>357</v>
      </c>
      <c r="B19" s="612"/>
      <c r="C19" s="612"/>
      <c r="D19" s="612"/>
      <c r="E19" s="612"/>
      <c r="F19" s="612"/>
      <c r="G19" s="612"/>
      <c r="H19" s="612"/>
      <c r="I19" s="612"/>
      <c r="J19" s="473"/>
      <c r="K19" s="698"/>
    </row>
    <row r="20" spans="1:11" ht="33.75">
      <c r="A20" s="171">
        <v>7</v>
      </c>
      <c r="B20" s="286" t="s">
        <v>376</v>
      </c>
      <c r="C20" s="286" t="s">
        <v>356</v>
      </c>
      <c r="D20" s="287">
        <v>135894</v>
      </c>
      <c r="E20" s="287">
        <v>135894</v>
      </c>
      <c r="F20" s="287"/>
      <c r="G20" s="287">
        <f t="shared" si="3"/>
        <v>271788</v>
      </c>
      <c r="H20" s="187" t="s">
        <v>468</v>
      </c>
      <c r="I20" s="251" t="s">
        <v>472</v>
      </c>
      <c r="J20" s="251" t="s">
        <v>501</v>
      </c>
      <c r="K20" s="696" t="s">
        <v>568</v>
      </c>
    </row>
    <row r="21" spans="1:11" ht="22.5">
      <c r="A21" s="180">
        <v>8</v>
      </c>
      <c r="B21" s="285" t="s">
        <v>377</v>
      </c>
      <c r="C21" s="285" t="s">
        <v>358</v>
      </c>
      <c r="D21" s="191">
        <v>73950</v>
      </c>
      <c r="E21" s="191">
        <v>73950</v>
      </c>
      <c r="F21" s="191"/>
      <c r="G21" s="191">
        <f t="shared" si="3"/>
        <v>147900</v>
      </c>
      <c r="H21" s="191"/>
      <c r="I21" s="604" t="s">
        <v>259</v>
      </c>
      <c r="J21" s="474"/>
      <c r="K21" s="701"/>
    </row>
    <row r="22" spans="1:11" ht="22.5">
      <c r="A22" s="180">
        <v>9</v>
      </c>
      <c r="B22" s="286" t="s">
        <v>378</v>
      </c>
      <c r="C22" s="286" t="s">
        <v>358</v>
      </c>
      <c r="D22" s="287">
        <v>337675</v>
      </c>
      <c r="E22" s="287">
        <v>337675</v>
      </c>
      <c r="F22" s="287"/>
      <c r="G22" s="287">
        <f t="shared" si="3"/>
        <v>675350</v>
      </c>
      <c r="H22" s="265">
        <v>1120762.56</v>
      </c>
      <c r="I22" s="613"/>
      <c r="J22" s="475" t="s">
        <v>517</v>
      </c>
      <c r="K22" s="702" t="s">
        <v>568</v>
      </c>
    </row>
    <row r="23" spans="1:11" ht="22.5">
      <c r="A23" s="180">
        <v>10</v>
      </c>
      <c r="B23" s="285" t="s">
        <v>379</v>
      </c>
      <c r="C23" s="285" t="s">
        <v>358</v>
      </c>
      <c r="D23" s="191">
        <v>149317</v>
      </c>
      <c r="E23" s="191">
        <v>149317</v>
      </c>
      <c r="F23" s="191"/>
      <c r="G23" s="191">
        <f t="shared" si="3"/>
        <v>298634</v>
      </c>
      <c r="H23" s="191"/>
      <c r="I23" s="605"/>
      <c r="J23" s="476"/>
      <c r="K23" s="703"/>
    </row>
    <row r="24" spans="1:11">
      <c r="A24" s="608" t="s">
        <v>11</v>
      </c>
      <c r="B24" s="609"/>
      <c r="C24" s="609"/>
      <c r="D24" s="292">
        <f>SUM(D20:D23)</f>
        <v>696836</v>
      </c>
      <c r="E24" s="292">
        <f t="shared" ref="E24:G24" si="6">SUM(E20:E23)</f>
        <v>696836</v>
      </c>
      <c r="F24" s="292">
        <f t="shared" si="6"/>
        <v>0</v>
      </c>
      <c r="G24" s="292">
        <f t="shared" si="6"/>
        <v>1393672</v>
      </c>
      <c r="H24" s="292">
        <f t="shared" ref="H24" si="7">SUM(H20:H23)</f>
        <v>1120762.56</v>
      </c>
      <c r="I24" s="292"/>
      <c r="J24" s="293"/>
      <c r="K24" s="697"/>
    </row>
    <row r="25" spans="1:11" ht="33.75">
      <c r="A25" s="120">
        <v>11</v>
      </c>
      <c r="B25" s="285" t="s">
        <v>449</v>
      </c>
      <c r="C25" s="285" t="s">
        <v>359</v>
      </c>
      <c r="D25" s="191">
        <v>337547</v>
      </c>
      <c r="E25" s="191">
        <f>+D25</f>
        <v>337547</v>
      </c>
      <c r="F25" s="191"/>
      <c r="G25" s="191">
        <f t="shared" si="3"/>
        <v>675094</v>
      </c>
      <c r="H25" s="288">
        <v>648305.96</v>
      </c>
      <c r="I25" s="191" t="s">
        <v>472</v>
      </c>
      <c r="J25" s="234" t="s">
        <v>505</v>
      </c>
      <c r="K25" s="704" t="s">
        <v>568</v>
      </c>
    </row>
    <row r="26" spans="1:11" ht="33.75">
      <c r="A26" s="171">
        <v>12</v>
      </c>
      <c r="B26" s="286" t="s">
        <v>380</v>
      </c>
      <c r="C26" s="286" t="s">
        <v>359</v>
      </c>
      <c r="D26" s="287">
        <v>4033202</v>
      </c>
      <c r="E26" s="287">
        <f>+D26</f>
        <v>4033202</v>
      </c>
      <c r="F26" s="287"/>
      <c r="G26" s="287">
        <f t="shared" si="3"/>
        <v>8066404</v>
      </c>
      <c r="H26" s="235">
        <v>6033061.4900000002</v>
      </c>
      <c r="I26" s="235" t="s">
        <v>275</v>
      </c>
      <c r="J26" s="262" t="s">
        <v>522</v>
      </c>
      <c r="K26" s="705" t="s">
        <v>568</v>
      </c>
    </row>
    <row r="27" spans="1:11" ht="33.75">
      <c r="A27" s="120">
        <v>13</v>
      </c>
      <c r="B27" s="285" t="s">
        <v>360</v>
      </c>
      <c r="C27" s="285" t="s">
        <v>356</v>
      </c>
      <c r="D27" s="191">
        <v>81218</v>
      </c>
      <c r="E27" s="191">
        <v>81218</v>
      </c>
      <c r="F27" s="191"/>
      <c r="G27" s="191">
        <f t="shared" si="3"/>
        <v>162436</v>
      </c>
      <c r="H27" s="191"/>
      <c r="I27" s="191" t="s">
        <v>472</v>
      </c>
      <c r="J27" s="266" t="s">
        <v>516</v>
      </c>
      <c r="K27" s="706" t="s">
        <v>568</v>
      </c>
    </row>
    <row r="28" spans="1:11">
      <c r="A28" s="608" t="s">
        <v>11</v>
      </c>
      <c r="B28" s="609"/>
      <c r="C28" s="609"/>
      <c r="D28" s="292">
        <f>SUM(D25:D27)</f>
        <v>4451967</v>
      </c>
      <c r="E28" s="292">
        <f t="shared" ref="E28:G28" si="8">SUM(E25:E27)</f>
        <v>4451967</v>
      </c>
      <c r="F28" s="292">
        <f t="shared" si="8"/>
        <v>0</v>
      </c>
      <c r="G28" s="292">
        <f t="shared" si="8"/>
        <v>8903934</v>
      </c>
      <c r="H28" s="292">
        <f t="shared" ref="H28" si="9">SUM(H25:H27)</f>
        <v>6681367.4500000002</v>
      </c>
      <c r="I28" s="292"/>
      <c r="J28" s="293"/>
      <c r="K28" s="697"/>
    </row>
    <row r="29" spans="1:11">
      <c r="A29" s="611" t="s">
        <v>361</v>
      </c>
      <c r="B29" s="612"/>
      <c r="C29" s="612"/>
      <c r="D29" s="612"/>
      <c r="E29" s="612"/>
      <c r="F29" s="612"/>
      <c r="G29" s="612"/>
      <c r="H29" s="612"/>
      <c r="I29" s="612"/>
      <c r="J29" s="473"/>
      <c r="K29" s="698"/>
    </row>
    <row r="30" spans="1:11" ht="33.75">
      <c r="A30" s="180">
        <v>14</v>
      </c>
      <c r="B30" s="286" t="s">
        <v>381</v>
      </c>
      <c r="C30" s="286" t="s">
        <v>362</v>
      </c>
      <c r="D30" s="287">
        <v>845428</v>
      </c>
      <c r="E30" s="287">
        <f>+D30</f>
        <v>845428</v>
      </c>
      <c r="F30" s="287"/>
      <c r="G30" s="287">
        <f t="shared" ref="G30:G31" si="10">+E30+D30</f>
        <v>1690856</v>
      </c>
      <c r="H30" s="602">
        <v>2242423.64</v>
      </c>
      <c r="I30" s="606" t="s">
        <v>472</v>
      </c>
      <c r="J30" s="600" t="s">
        <v>515</v>
      </c>
      <c r="K30" s="707" t="s">
        <v>568</v>
      </c>
    </row>
    <row r="31" spans="1:11" ht="33.75">
      <c r="A31" s="180">
        <v>15</v>
      </c>
      <c r="B31" s="285" t="s">
        <v>382</v>
      </c>
      <c r="C31" s="285" t="s">
        <v>362</v>
      </c>
      <c r="D31" s="191">
        <v>275972</v>
      </c>
      <c r="E31" s="191">
        <f>+D31</f>
        <v>275972</v>
      </c>
      <c r="F31" s="191"/>
      <c r="G31" s="191">
        <f t="shared" si="10"/>
        <v>551944</v>
      </c>
      <c r="H31" s="603"/>
      <c r="I31" s="607"/>
      <c r="J31" s="601"/>
      <c r="K31" s="708"/>
    </row>
    <row r="32" spans="1:11" s="23" customFormat="1" ht="12.75">
      <c r="A32" s="608" t="s">
        <v>11</v>
      </c>
      <c r="B32" s="609"/>
      <c r="C32" s="609"/>
      <c r="D32" s="292">
        <f>SUM(D30:D31)</f>
        <v>1121400</v>
      </c>
      <c r="E32" s="292">
        <f t="shared" ref="E32:G32" si="11">SUM(E30:E31)</f>
        <v>1121400</v>
      </c>
      <c r="F32" s="292">
        <f t="shared" si="11"/>
        <v>0</v>
      </c>
      <c r="G32" s="292">
        <f t="shared" si="11"/>
        <v>2242800</v>
      </c>
      <c r="H32" s="292">
        <f t="shared" ref="H32" si="12">SUM(H29:H31)</f>
        <v>2242423.64</v>
      </c>
      <c r="I32" s="292"/>
      <c r="J32" s="293"/>
      <c r="K32" s="293"/>
    </row>
    <row r="33" spans="1:11">
      <c r="A33" s="294"/>
      <c r="B33" s="280"/>
      <c r="C33" s="295" t="s">
        <v>45</v>
      </c>
      <c r="D33" s="296">
        <f>+D14+D18+D24+D28+D32</f>
        <v>13833117</v>
      </c>
      <c r="E33" s="296">
        <f t="shared" ref="E33:G33" si="13">+E14+E18+E24+E28+E32</f>
        <v>13833117</v>
      </c>
      <c r="F33" s="296">
        <f t="shared" si="13"/>
        <v>120000</v>
      </c>
      <c r="G33" s="296">
        <f t="shared" si="13"/>
        <v>27786234</v>
      </c>
      <c r="H33" s="296">
        <f t="shared" ref="H33" si="14">+H14+H18+H24+H28+H32</f>
        <v>23398280.810000002</v>
      </c>
      <c r="I33" s="296"/>
      <c r="J33" s="296"/>
      <c r="K33" s="296"/>
    </row>
  </sheetData>
  <autoFilter ref="A8:J33"/>
  <mergeCells count="22">
    <mergeCell ref="K16:K17"/>
    <mergeCell ref="K30:K31"/>
    <mergeCell ref="A1:G1"/>
    <mergeCell ref="A2:G2"/>
    <mergeCell ref="A4:G4"/>
    <mergeCell ref="A24:C24"/>
    <mergeCell ref="A28:C28"/>
    <mergeCell ref="A32:C32"/>
    <mergeCell ref="A5:G5"/>
    <mergeCell ref="A14:C14"/>
    <mergeCell ref="A18:C18"/>
    <mergeCell ref="A9:I9"/>
    <mergeCell ref="A15:I15"/>
    <mergeCell ref="A19:I19"/>
    <mergeCell ref="A29:I29"/>
    <mergeCell ref="I21:I23"/>
    <mergeCell ref="I30:I31"/>
    <mergeCell ref="J30:J31"/>
    <mergeCell ref="H30:H31"/>
    <mergeCell ref="H16:H17"/>
    <mergeCell ref="I16:I17"/>
    <mergeCell ref="J16:J17"/>
  </mergeCells>
  <conditionalFormatting sqref="E19:G31">
    <cfRule type="expression" dxfId="59" priority="307">
      <formula>IF(#REF!="A",1,0)</formula>
    </cfRule>
  </conditionalFormatting>
  <conditionalFormatting sqref="E19:G31">
    <cfRule type="expression" dxfId="58" priority="306">
      <formula>IF(#REF!="A-H",1,0)</formula>
    </cfRule>
  </conditionalFormatting>
  <conditionalFormatting sqref="E19:G31">
    <cfRule type="expression" dxfId="57" priority="305">
      <formula>IF(#REF!="H",1,0)</formula>
    </cfRule>
  </conditionalFormatting>
  <conditionalFormatting sqref="E19:G31 D16:G18 D30:G31 D20:G28 J25">
    <cfRule type="expression" dxfId="56" priority="301">
      <formula>IF(#REF!="A",1,0)</formula>
    </cfRule>
  </conditionalFormatting>
  <conditionalFormatting sqref="E19:G31 D16:G18 D30:G31 D20:G28">
    <cfRule type="expression" dxfId="55" priority="300">
      <formula>IF(#REF!="A-H",1,0)</formula>
    </cfRule>
  </conditionalFormatting>
  <conditionalFormatting sqref="E19:G31 D16:G18 D30:G31 D20:G28">
    <cfRule type="expression" dxfId="54" priority="299">
      <formula>IF(#REF!="H",1,0)</formula>
    </cfRule>
  </conditionalFormatting>
  <conditionalFormatting sqref="D30:G32 D20:G28 J14 J18 I24:J24 H10 D16:I18 J30 H21:J21 H23:H24 H12:I12 D10:G14 H26:J28 I25 H32:J32 I10:I14 H14">
    <cfRule type="expression" dxfId="53" priority="298">
      <formula>IF(#REF!="A",1,0)</formula>
    </cfRule>
  </conditionalFormatting>
  <conditionalFormatting sqref="D30:G32 D20:G28 J14 J18 H10 D16:I18 J30 H21:J21 H23:H24 H12:I12 D10:G14 H26:J28 I24:J25 H32:J32 I10:I14 H14">
    <cfRule type="expression" dxfId="52" priority="297">
      <formula>IF(#REF!="A-H",1,0)</formula>
    </cfRule>
  </conditionalFormatting>
  <conditionalFormatting sqref="D30:G32 D20:G28 J14 J18 H10 D16:I18 J30 H21:J21 H23:H24 H12:I12 D10:G14 H26:J28 I24:J25 H32:J32 I10:I14 H14">
    <cfRule type="expression" dxfId="51" priority="296">
      <formula>IF(#REF!="H",1,0)</formula>
    </cfRule>
  </conditionalFormatting>
  <conditionalFormatting sqref="K25">
    <cfRule type="expression" dxfId="30" priority="4">
      <formula>IF(#REF!="A",1,0)</formula>
    </cfRule>
  </conditionalFormatting>
  <conditionalFormatting sqref="K14 K18 K24 K30 K21 K26:K28 K32">
    <cfRule type="expression" dxfId="29" priority="3">
      <formula>IF(#REF!="A",1,0)</formula>
    </cfRule>
  </conditionalFormatting>
  <conditionalFormatting sqref="K14 K18 K30 K21 K24:K28 K32">
    <cfRule type="expression" dxfId="28" priority="2">
      <formula>IF(#REF!="A-H",1,0)</formula>
    </cfRule>
  </conditionalFormatting>
  <conditionalFormatting sqref="K14 K18 K30 K21 K24:K28 K32">
    <cfRule type="expression" dxfId="27" priority="1">
      <formula>IF(#REF!="H",1,0)</formula>
    </cfRule>
  </conditionalFormatting>
  <printOptions horizontalCentered="1" verticalCentered="1"/>
  <pageMargins left="0.23622047244094491" right="0.23622047244094491" top="0.74803149606299213" bottom="0.74803149606299213" header="0.31496062992125984" footer="0.31496062992125984"/>
  <pageSetup scale="65" fitToHeight="0" orientation="landscape" r:id="rId1"/>
  <headerFooter>
    <oddHeader>&amp;R&amp;D
&amp;T</oddHeader>
  </headerFooter>
  <drawing r:id="rId2"/>
</worksheet>
</file>

<file path=xl/worksheets/sheet11.xml><?xml version="1.0" encoding="utf-8"?>
<worksheet xmlns="http://schemas.openxmlformats.org/spreadsheetml/2006/main" xmlns:r="http://schemas.openxmlformats.org/officeDocument/2006/relationships">
  <dimension ref="A1:J13"/>
  <sheetViews>
    <sheetView view="pageBreakPreview" topLeftCell="E1" zoomScaleNormal="100" zoomScaleSheetLayoutView="100" workbookViewId="0">
      <selection activeCell="J8" sqref="J8"/>
    </sheetView>
  </sheetViews>
  <sheetFormatPr baseColWidth="10" defaultRowHeight="15.75"/>
  <cols>
    <col min="1" max="1" width="17.42578125" style="10" hidden="1" customWidth="1"/>
    <col min="2" max="2" width="15.42578125" style="11" hidden="1" customWidth="1"/>
    <col min="3" max="3" width="5.28515625" style="11" customWidth="1"/>
    <col min="4" max="4" width="55.42578125" style="12" customWidth="1"/>
    <col min="5" max="5" width="38.85546875" style="11" customWidth="1"/>
    <col min="6" max="6" width="24.28515625" style="10" bestFit="1" customWidth="1"/>
    <col min="7" max="9" width="16.7109375" style="10" customWidth="1"/>
    <col min="10" max="244" width="11.42578125" style="10"/>
    <col min="245" max="247" width="11.42578125" style="10" customWidth="1"/>
    <col min="248" max="248" width="5.28515625" style="10" customWidth="1"/>
    <col min="249" max="249" width="61" style="10" customWidth="1"/>
    <col min="250" max="250" width="34.28515625" style="10" customWidth="1"/>
    <col min="251" max="251" width="19.42578125" style="10" customWidth="1"/>
    <col min="252" max="261" width="11.42578125" style="10" customWidth="1"/>
    <col min="262" max="500" width="11.42578125" style="10"/>
    <col min="501" max="503" width="11.42578125" style="10" customWidth="1"/>
    <col min="504" max="504" width="5.28515625" style="10" customWidth="1"/>
    <col min="505" max="505" width="61" style="10" customWidth="1"/>
    <col min="506" max="506" width="34.28515625" style="10" customWidth="1"/>
    <col min="507" max="507" width="19.42578125" style="10" customWidth="1"/>
    <col min="508" max="517" width="11.42578125" style="10" customWidth="1"/>
    <col min="518" max="756" width="11.42578125" style="10"/>
    <col min="757" max="759" width="11.42578125" style="10" customWidth="1"/>
    <col min="760" max="760" width="5.28515625" style="10" customWidth="1"/>
    <col min="761" max="761" width="61" style="10" customWidth="1"/>
    <col min="762" max="762" width="34.28515625" style="10" customWidth="1"/>
    <col min="763" max="763" width="19.42578125" style="10" customWidth="1"/>
    <col min="764" max="773" width="11.42578125" style="10" customWidth="1"/>
    <col min="774" max="1012" width="11.42578125" style="10"/>
    <col min="1013" max="1015" width="11.42578125" style="10" customWidth="1"/>
    <col min="1016" max="1016" width="5.28515625" style="10" customWidth="1"/>
    <col min="1017" max="1017" width="61" style="10" customWidth="1"/>
    <col min="1018" max="1018" width="34.28515625" style="10" customWidth="1"/>
    <col min="1019" max="1019" width="19.42578125" style="10" customWidth="1"/>
    <col min="1020" max="1029" width="11.42578125" style="10" customWidth="1"/>
    <col min="1030" max="1268" width="11.42578125" style="10"/>
    <col min="1269" max="1271" width="11.42578125" style="10" customWidth="1"/>
    <col min="1272" max="1272" width="5.28515625" style="10" customWidth="1"/>
    <col min="1273" max="1273" width="61" style="10" customWidth="1"/>
    <col min="1274" max="1274" width="34.28515625" style="10" customWidth="1"/>
    <col min="1275" max="1275" width="19.42578125" style="10" customWidth="1"/>
    <col min="1276" max="1285" width="11.42578125" style="10" customWidth="1"/>
    <col min="1286" max="1524" width="11.42578125" style="10"/>
    <col min="1525" max="1527" width="11.42578125" style="10" customWidth="1"/>
    <col min="1528" max="1528" width="5.28515625" style="10" customWidth="1"/>
    <col min="1529" max="1529" width="61" style="10" customWidth="1"/>
    <col min="1530" max="1530" width="34.28515625" style="10" customWidth="1"/>
    <col min="1531" max="1531" width="19.42578125" style="10" customWidth="1"/>
    <col min="1532" max="1541" width="11.42578125" style="10" customWidth="1"/>
    <col min="1542" max="1780" width="11.42578125" style="10"/>
    <col min="1781" max="1783" width="11.42578125" style="10" customWidth="1"/>
    <col min="1784" max="1784" width="5.28515625" style="10" customWidth="1"/>
    <col min="1785" max="1785" width="61" style="10" customWidth="1"/>
    <col min="1786" max="1786" width="34.28515625" style="10" customWidth="1"/>
    <col min="1787" max="1787" width="19.42578125" style="10" customWidth="1"/>
    <col min="1788" max="1797" width="11.42578125" style="10" customWidth="1"/>
    <col min="1798" max="2036" width="11.42578125" style="10"/>
    <col min="2037" max="2039" width="11.42578125" style="10" customWidth="1"/>
    <col min="2040" max="2040" width="5.28515625" style="10" customWidth="1"/>
    <col min="2041" max="2041" width="61" style="10" customWidth="1"/>
    <col min="2042" max="2042" width="34.28515625" style="10" customWidth="1"/>
    <col min="2043" max="2043" width="19.42578125" style="10" customWidth="1"/>
    <col min="2044" max="2053" width="11.42578125" style="10" customWidth="1"/>
    <col min="2054" max="2292" width="11.42578125" style="10"/>
    <col min="2293" max="2295" width="11.42578125" style="10" customWidth="1"/>
    <col min="2296" max="2296" width="5.28515625" style="10" customWidth="1"/>
    <col min="2297" max="2297" width="61" style="10" customWidth="1"/>
    <col min="2298" max="2298" width="34.28515625" style="10" customWidth="1"/>
    <col min="2299" max="2299" width="19.42578125" style="10" customWidth="1"/>
    <col min="2300" max="2309" width="11.42578125" style="10" customWidth="1"/>
    <col min="2310" max="2548" width="11.42578125" style="10"/>
    <col min="2549" max="2551" width="11.42578125" style="10" customWidth="1"/>
    <col min="2552" max="2552" width="5.28515625" style="10" customWidth="1"/>
    <col min="2553" max="2553" width="61" style="10" customWidth="1"/>
    <col min="2554" max="2554" width="34.28515625" style="10" customWidth="1"/>
    <col min="2555" max="2555" width="19.42578125" style="10" customWidth="1"/>
    <col min="2556" max="2565" width="11.42578125" style="10" customWidth="1"/>
    <col min="2566" max="2804" width="11.42578125" style="10"/>
    <col min="2805" max="2807" width="11.42578125" style="10" customWidth="1"/>
    <col min="2808" max="2808" width="5.28515625" style="10" customWidth="1"/>
    <col min="2809" max="2809" width="61" style="10" customWidth="1"/>
    <col min="2810" max="2810" width="34.28515625" style="10" customWidth="1"/>
    <col min="2811" max="2811" width="19.42578125" style="10" customWidth="1"/>
    <col min="2812" max="2821" width="11.42578125" style="10" customWidth="1"/>
    <col min="2822" max="3060" width="11.42578125" style="10"/>
    <col min="3061" max="3063" width="11.42578125" style="10" customWidth="1"/>
    <col min="3064" max="3064" width="5.28515625" style="10" customWidth="1"/>
    <col min="3065" max="3065" width="61" style="10" customWidth="1"/>
    <col min="3066" max="3066" width="34.28515625" style="10" customWidth="1"/>
    <col min="3067" max="3067" width="19.42578125" style="10" customWidth="1"/>
    <col min="3068" max="3077" width="11.42578125" style="10" customWidth="1"/>
    <col min="3078" max="3316" width="11.42578125" style="10"/>
    <col min="3317" max="3319" width="11.42578125" style="10" customWidth="1"/>
    <col min="3320" max="3320" width="5.28515625" style="10" customWidth="1"/>
    <col min="3321" max="3321" width="61" style="10" customWidth="1"/>
    <col min="3322" max="3322" width="34.28515625" style="10" customWidth="1"/>
    <col min="3323" max="3323" width="19.42578125" style="10" customWidth="1"/>
    <col min="3324" max="3333" width="11.42578125" style="10" customWidth="1"/>
    <col min="3334" max="3572" width="11.42578125" style="10"/>
    <col min="3573" max="3575" width="11.42578125" style="10" customWidth="1"/>
    <col min="3576" max="3576" width="5.28515625" style="10" customWidth="1"/>
    <col min="3577" max="3577" width="61" style="10" customWidth="1"/>
    <col min="3578" max="3578" width="34.28515625" style="10" customWidth="1"/>
    <col min="3579" max="3579" width="19.42578125" style="10" customWidth="1"/>
    <col min="3580" max="3589" width="11.42578125" style="10" customWidth="1"/>
    <col min="3590" max="3828" width="11.42578125" style="10"/>
    <col min="3829" max="3831" width="11.42578125" style="10" customWidth="1"/>
    <col min="3832" max="3832" width="5.28515625" style="10" customWidth="1"/>
    <col min="3833" max="3833" width="61" style="10" customWidth="1"/>
    <col min="3834" max="3834" width="34.28515625" style="10" customWidth="1"/>
    <col min="3835" max="3835" width="19.42578125" style="10" customWidth="1"/>
    <col min="3836" max="3845" width="11.42578125" style="10" customWidth="1"/>
    <col min="3846" max="4084" width="11.42578125" style="10"/>
    <col min="4085" max="4087" width="11.42578125" style="10" customWidth="1"/>
    <col min="4088" max="4088" width="5.28515625" style="10" customWidth="1"/>
    <col min="4089" max="4089" width="61" style="10" customWidth="1"/>
    <col min="4090" max="4090" width="34.28515625" style="10" customWidth="1"/>
    <col min="4091" max="4091" width="19.42578125" style="10" customWidth="1"/>
    <col min="4092" max="4101" width="11.42578125" style="10" customWidth="1"/>
    <col min="4102" max="4340" width="11.42578125" style="10"/>
    <col min="4341" max="4343" width="11.42578125" style="10" customWidth="1"/>
    <col min="4344" max="4344" width="5.28515625" style="10" customWidth="1"/>
    <col min="4345" max="4345" width="61" style="10" customWidth="1"/>
    <col min="4346" max="4346" width="34.28515625" style="10" customWidth="1"/>
    <col min="4347" max="4347" width="19.42578125" style="10" customWidth="1"/>
    <col min="4348" max="4357" width="11.42578125" style="10" customWidth="1"/>
    <col min="4358" max="4596" width="11.42578125" style="10"/>
    <col min="4597" max="4599" width="11.42578125" style="10" customWidth="1"/>
    <col min="4600" max="4600" width="5.28515625" style="10" customWidth="1"/>
    <col min="4601" max="4601" width="61" style="10" customWidth="1"/>
    <col min="4602" max="4602" width="34.28515625" style="10" customWidth="1"/>
    <col min="4603" max="4603" width="19.42578125" style="10" customWidth="1"/>
    <col min="4604" max="4613" width="11.42578125" style="10" customWidth="1"/>
    <col min="4614" max="4852" width="11.42578125" style="10"/>
    <col min="4853" max="4855" width="11.42578125" style="10" customWidth="1"/>
    <col min="4856" max="4856" width="5.28515625" style="10" customWidth="1"/>
    <col min="4857" max="4857" width="61" style="10" customWidth="1"/>
    <col min="4858" max="4858" width="34.28515625" style="10" customWidth="1"/>
    <col min="4859" max="4859" width="19.42578125" style="10" customWidth="1"/>
    <col min="4860" max="4869" width="11.42578125" style="10" customWidth="1"/>
    <col min="4870" max="5108" width="11.42578125" style="10"/>
    <col min="5109" max="5111" width="11.42578125" style="10" customWidth="1"/>
    <col min="5112" max="5112" width="5.28515625" style="10" customWidth="1"/>
    <col min="5113" max="5113" width="61" style="10" customWidth="1"/>
    <col min="5114" max="5114" width="34.28515625" style="10" customWidth="1"/>
    <col min="5115" max="5115" width="19.42578125" style="10" customWidth="1"/>
    <col min="5116" max="5125" width="11.42578125" style="10" customWidth="1"/>
    <col min="5126" max="5364" width="11.42578125" style="10"/>
    <col min="5365" max="5367" width="11.42578125" style="10" customWidth="1"/>
    <col min="5368" max="5368" width="5.28515625" style="10" customWidth="1"/>
    <col min="5369" max="5369" width="61" style="10" customWidth="1"/>
    <col min="5370" max="5370" width="34.28515625" style="10" customWidth="1"/>
    <col min="5371" max="5371" width="19.42578125" style="10" customWidth="1"/>
    <col min="5372" max="5381" width="11.42578125" style="10" customWidth="1"/>
    <col min="5382" max="5620" width="11.42578125" style="10"/>
    <col min="5621" max="5623" width="11.42578125" style="10" customWidth="1"/>
    <col min="5624" max="5624" width="5.28515625" style="10" customWidth="1"/>
    <col min="5625" max="5625" width="61" style="10" customWidth="1"/>
    <col min="5626" max="5626" width="34.28515625" style="10" customWidth="1"/>
    <col min="5627" max="5627" width="19.42578125" style="10" customWidth="1"/>
    <col min="5628" max="5637" width="11.42578125" style="10" customWidth="1"/>
    <col min="5638" max="5876" width="11.42578125" style="10"/>
    <col min="5877" max="5879" width="11.42578125" style="10" customWidth="1"/>
    <col min="5880" max="5880" width="5.28515625" style="10" customWidth="1"/>
    <col min="5881" max="5881" width="61" style="10" customWidth="1"/>
    <col min="5882" max="5882" width="34.28515625" style="10" customWidth="1"/>
    <col min="5883" max="5883" width="19.42578125" style="10" customWidth="1"/>
    <col min="5884" max="5893" width="11.42578125" style="10" customWidth="1"/>
    <col min="5894" max="6132" width="11.42578125" style="10"/>
    <col min="6133" max="6135" width="11.42578125" style="10" customWidth="1"/>
    <col min="6136" max="6136" width="5.28515625" style="10" customWidth="1"/>
    <col min="6137" max="6137" width="61" style="10" customWidth="1"/>
    <col min="6138" max="6138" width="34.28515625" style="10" customWidth="1"/>
    <col min="6139" max="6139" width="19.42578125" style="10" customWidth="1"/>
    <col min="6140" max="6149" width="11.42578125" style="10" customWidth="1"/>
    <col min="6150" max="6388" width="11.42578125" style="10"/>
    <col min="6389" max="6391" width="11.42578125" style="10" customWidth="1"/>
    <col min="6392" max="6392" width="5.28515625" style="10" customWidth="1"/>
    <col min="6393" max="6393" width="61" style="10" customWidth="1"/>
    <col min="6394" max="6394" width="34.28515625" style="10" customWidth="1"/>
    <col min="6395" max="6395" width="19.42578125" style="10" customWidth="1"/>
    <col min="6396" max="6405" width="11.42578125" style="10" customWidth="1"/>
    <col min="6406" max="6644" width="11.42578125" style="10"/>
    <col min="6645" max="6647" width="11.42578125" style="10" customWidth="1"/>
    <col min="6648" max="6648" width="5.28515625" style="10" customWidth="1"/>
    <col min="6649" max="6649" width="61" style="10" customWidth="1"/>
    <col min="6650" max="6650" width="34.28515625" style="10" customWidth="1"/>
    <col min="6651" max="6651" width="19.42578125" style="10" customWidth="1"/>
    <col min="6652" max="6661" width="11.42578125" style="10" customWidth="1"/>
    <col min="6662" max="6900" width="11.42578125" style="10"/>
    <col min="6901" max="6903" width="11.42578125" style="10" customWidth="1"/>
    <col min="6904" max="6904" width="5.28515625" style="10" customWidth="1"/>
    <col min="6905" max="6905" width="61" style="10" customWidth="1"/>
    <col min="6906" max="6906" width="34.28515625" style="10" customWidth="1"/>
    <col min="6907" max="6907" width="19.42578125" style="10" customWidth="1"/>
    <col min="6908" max="6917" width="11.42578125" style="10" customWidth="1"/>
    <col min="6918" max="7156" width="11.42578125" style="10"/>
    <col min="7157" max="7159" width="11.42578125" style="10" customWidth="1"/>
    <col min="7160" max="7160" width="5.28515625" style="10" customWidth="1"/>
    <col min="7161" max="7161" width="61" style="10" customWidth="1"/>
    <col min="7162" max="7162" width="34.28515625" style="10" customWidth="1"/>
    <col min="7163" max="7163" width="19.42578125" style="10" customWidth="1"/>
    <col min="7164" max="7173" width="11.42578125" style="10" customWidth="1"/>
    <col min="7174" max="7412" width="11.42578125" style="10"/>
    <col min="7413" max="7415" width="11.42578125" style="10" customWidth="1"/>
    <col min="7416" max="7416" width="5.28515625" style="10" customWidth="1"/>
    <col min="7417" max="7417" width="61" style="10" customWidth="1"/>
    <col min="7418" max="7418" width="34.28515625" style="10" customWidth="1"/>
    <col min="7419" max="7419" width="19.42578125" style="10" customWidth="1"/>
    <col min="7420" max="7429" width="11.42578125" style="10" customWidth="1"/>
    <col min="7430" max="7668" width="11.42578125" style="10"/>
    <col min="7669" max="7671" width="11.42578125" style="10" customWidth="1"/>
    <col min="7672" max="7672" width="5.28515625" style="10" customWidth="1"/>
    <col min="7673" max="7673" width="61" style="10" customWidth="1"/>
    <col min="7674" max="7674" width="34.28515625" style="10" customWidth="1"/>
    <col min="7675" max="7675" width="19.42578125" style="10" customWidth="1"/>
    <col min="7676" max="7685" width="11.42578125" style="10" customWidth="1"/>
    <col min="7686" max="7924" width="11.42578125" style="10"/>
    <col min="7925" max="7927" width="11.42578125" style="10" customWidth="1"/>
    <col min="7928" max="7928" width="5.28515625" style="10" customWidth="1"/>
    <col min="7929" max="7929" width="61" style="10" customWidth="1"/>
    <col min="7930" max="7930" width="34.28515625" style="10" customWidth="1"/>
    <col min="7931" max="7931" width="19.42578125" style="10" customWidth="1"/>
    <col min="7932" max="7941" width="11.42578125" style="10" customWidth="1"/>
    <col min="7942" max="8180" width="11.42578125" style="10"/>
    <col min="8181" max="8183" width="11.42578125" style="10" customWidth="1"/>
    <col min="8184" max="8184" width="5.28515625" style="10" customWidth="1"/>
    <col min="8185" max="8185" width="61" style="10" customWidth="1"/>
    <col min="8186" max="8186" width="34.28515625" style="10" customWidth="1"/>
    <col min="8187" max="8187" width="19.42578125" style="10" customWidth="1"/>
    <col min="8188" max="8197" width="11.42578125" style="10" customWidth="1"/>
    <col min="8198" max="8436" width="11.42578125" style="10"/>
    <col min="8437" max="8439" width="11.42578125" style="10" customWidth="1"/>
    <col min="8440" max="8440" width="5.28515625" style="10" customWidth="1"/>
    <col min="8441" max="8441" width="61" style="10" customWidth="1"/>
    <col min="8442" max="8442" width="34.28515625" style="10" customWidth="1"/>
    <col min="8443" max="8443" width="19.42578125" style="10" customWidth="1"/>
    <col min="8444" max="8453" width="11.42578125" style="10" customWidth="1"/>
    <col min="8454" max="8692" width="11.42578125" style="10"/>
    <col min="8693" max="8695" width="11.42578125" style="10" customWidth="1"/>
    <col min="8696" max="8696" width="5.28515625" style="10" customWidth="1"/>
    <col min="8697" max="8697" width="61" style="10" customWidth="1"/>
    <col min="8698" max="8698" width="34.28515625" style="10" customWidth="1"/>
    <col min="8699" max="8699" width="19.42578125" style="10" customWidth="1"/>
    <col min="8700" max="8709" width="11.42578125" style="10" customWidth="1"/>
    <col min="8710" max="8948" width="11.42578125" style="10"/>
    <col min="8949" max="8951" width="11.42578125" style="10" customWidth="1"/>
    <col min="8952" max="8952" width="5.28515625" style="10" customWidth="1"/>
    <col min="8953" max="8953" width="61" style="10" customWidth="1"/>
    <col min="8954" max="8954" width="34.28515625" style="10" customWidth="1"/>
    <col min="8955" max="8955" width="19.42578125" style="10" customWidth="1"/>
    <col min="8956" max="8965" width="11.42578125" style="10" customWidth="1"/>
    <col min="8966" max="9204" width="11.42578125" style="10"/>
    <col min="9205" max="9207" width="11.42578125" style="10" customWidth="1"/>
    <col min="9208" max="9208" width="5.28515625" style="10" customWidth="1"/>
    <col min="9209" max="9209" width="61" style="10" customWidth="1"/>
    <col min="9210" max="9210" width="34.28515625" style="10" customWidth="1"/>
    <col min="9211" max="9211" width="19.42578125" style="10" customWidth="1"/>
    <col min="9212" max="9221" width="11.42578125" style="10" customWidth="1"/>
    <col min="9222" max="9460" width="11.42578125" style="10"/>
    <col min="9461" max="9463" width="11.42578125" style="10" customWidth="1"/>
    <col min="9464" max="9464" width="5.28515625" style="10" customWidth="1"/>
    <col min="9465" max="9465" width="61" style="10" customWidth="1"/>
    <col min="9466" max="9466" width="34.28515625" style="10" customWidth="1"/>
    <col min="9467" max="9467" width="19.42578125" style="10" customWidth="1"/>
    <col min="9468" max="9477" width="11.42578125" style="10" customWidth="1"/>
    <col min="9478" max="9716" width="11.42578125" style="10"/>
    <col min="9717" max="9719" width="11.42578125" style="10" customWidth="1"/>
    <col min="9720" max="9720" width="5.28515625" style="10" customWidth="1"/>
    <col min="9721" max="9721" width="61" style="10" customWidth="1"/>
    <col min="9722" max="9722" width="34.28515625" style="10" customWidth="1"/>
    <col min="9723" max="9723" width="19.42578125" style="10" customWidth="1"/>
    <col min="9724" max="9733" width="11.42578125" style="10" customWidth="1"/>
    <col min="9734" max="9972" width="11.42578125" style="10"/>
    <col min="9973" max="9975" width="11.42578125" style="10" customWidth="1"/>
    <col min="9976" max="9976" width="5.28515625" style="10" customWidth="1"/>
    <col min="9977" max="9977" width="61" style="10" customWidth="1"/>
    <col min="9978" max="9978" width="34.28515625" style="10" customWidth="1"/>
    <col min="9979" max="9979" width="19.42578125" style="10" customWidth="1"/>
    <col min="9980" max="9989" width="11.42578125" style="10" customWidth="1"/>
    <col min="9990" max="10228" width="11.42578125" style="10"/>
    <col min="10229" max="10231" width="11.42578125" style="10" customWidth="1"/>
    <col min="10232" max="10232" width="5.28515625" style="10" customWidth="1"/>
    <col min="10233" max="10233" width="61" style="10" customWidth="1"/>
    <col min="10234" max="10234" width="34.28515625" style="10" customWidth="1"/>
    <col min="10235" max="10235" width="19.42578125" style="10" customWidth="1"/>
    <col min="10236" max="10245" width="11.42578125" style="10" customWidth="1"/>
    <col min="10246" max="10484" width="11.42578125" style="10"/>
    <col min="10485" max="10487" width="11.42578125" style="10" customWidth="1"/>
    <col min="10488" max="10488" width="5.28515625" style="10" customWidth="1"/>
    <col min="10489" max="10489" width="61" style="10" customWidth="1"/>
    <col min="10490" max="10490" width="34.28515625" style="10" customWidth="1"/>
    <col min="10491" max="10491" width="19.42578125" style="10" customWidth="1"/>
    <col min="10492" max="10501" width="11.42578125" style="10" customWidth="1"/>
    <col min="10502" max="10740" width="11.42578125" style="10"/>
    <col min="10741" max="10743" width="11.42578125" style="10" customWidth="1"/>
    <col min="10744" max="10744" width="5.28515625" style="10" customWidth="1"/>
    <col min="10745" max="10745" width="61" style="10" customWidth="1"/>
    <col min="10746" max="10746" width="34.28515625" style="10" customWidth="1"/>
    <col min="10747" max="10747" width="19.42578125" style="10" customWidth="1"/>
    <col min="10748" max="10757" width="11.42578125" style="10" customWidth="1"/>
    <col min="10758" max="10996" width="11.42578125" style="10"/>
    <col min="10997" max="10999" width="11.42578125" style="10" customWidth="1"/>
    <col min="11000" max="11000" width="5.28515625" style="10" customWidth="1"/>
    <col min="11001" max="11001" width="61" style="10" customWidth="1"/>
    <col min="11002" max="11002" width="34.28515625" style="10" customWidth="1"/>
    <col min="11003" max="11003" width="19.42578125" style="10" customWidth="1"/>
    <col min="11004" max="11013" width="11.42578125" style="10" customWidth="1"/>
    <col min="11014" max="11252" width="11.42578125" style="10"/>
    <col min="11253" max="11255" width="11.42578125" style="10" customWidth="1"/>
    <col min="11256" max="11256" width="5.28515625" style="10" customWidth="1"/>
    <col min="11257" max="11257" width="61" style="10" customWidth="1"/>
    <col min="11258" max="11258" width="34.28515625" style="10" customWidth="1"/>
    <col min="11259" max="11259" width="19.42578125" style="10" customWidth="1"/>
    <col min="11260" max="11269" width="11.42578125" style="10" customWidth="1"/>
    <col min="11270" max="11508" width="11.42578125" style="10"/>
    <col min="11509" max="11511" width="11.42578125" style="10" customWidth="1"/>
    <col min="11512" max="11512" width="5.28515625" style="10" customWidth="1"/>
    <col min="11513" max="11513" width="61" style="10" customWidth="1"/>
    <col min="11514" max="11514" width="34.28515625" style="10" customWidth="1"/>
    <col min="11515" max="11515" width="19.42578125" style="10" customWidth="1"/>
    <col min="11516" max="11525" width="11.42578125" style="10" customWidth="1"/>
    <col min="11526" max="11764" width="11.42578125" style="10"/>
    <col min="11765" max="11767" width="11.42578125" style="10" customWidth="1"/>
    <col min="11768" max="11768" width="5.28515625" style="10" customWidth="1"/>
    <col min="11769" max="11769" width="61" style="10" customWidth="1"/>
    <col min="11770" max="11770" width="34.28515625" style="10" customWidth="1"/>
    <col min="11771" max="11771" width="19.42578125" style="10" customWidth="1"/>
    <col min="11772" max="11781" width="11.42578125" style="10" customWidth="1"/>
    <col min="11782" max="12020" width="11.42578125" style="10"/>
    <col min="12021" max="12023" width="11.42578125" style="10" customWidth="1"/>
    <col min="12024" max="12024" width="5.28515625" style="10" customWidth="1"/>
    <col min="12025" max="12025" width="61" style="10" customWidth="1"/>
    <col min="12026" max="12026" width="34.28515625" style="10" customWidth="1"/>
    <col min="12027" max="12027" width="19.42578125" style="10" customWidth="1"/>
    <col min="12028" max="12037" width="11.42578125" style="10" customWidth="1"/>
    <col min="12038" max="12276" width="11.42578125" style="10"/>
    <col min="12277" max="12279" width="11.42578125" style="10" customWidth="1"/>
    <col min="12280" max="12280" width="5.28515625" style="10" customWidth="1"/>
    <col min="12281" max="12281" width="61" style="10" customWidth="1"/>
    <col min="12282" max="12282" width="34.28515625" style="10" customWidth="1"/>
    <col min="12283" max="12283" width="19.42578125" style="10" customWidth="1"/>
    <col min="12284" max="12293" width="11.42578125" style="10" customWidth="1"/>
    <col min="12294" max="12532" width="11.42578125" style="10"/>
    <col min="12533" max="12535" width="11.42578125" style="10" customWidth="1"/>
    <col min="12536" max="12536" width="5.28515625" style="10" customWidth="1"/>
    <col min="12537" max="12537" width="61" style="10" customWidth="1"/>
    <col min="12538" max="12538" width="34.28515625" style="10" customWidth="1"/>
    <col min="12539" max="12539" width="19.42578125" style="10" customWidth="1"/>
    <col min="12540" max="12549" width="11.42578125" style="10" customWidth="1"/>
    <col min="12550" max="12788" width="11.42578125" style="10"/>
    <col min="12789" max="12791" width="11.42578125" style="10" customWidth="1"/>
    <col min="12792" max="12792" width="5.28515625" style="10" customWidth="1"/>
    <col min="12793" max="12793" width="61" style="10" customWidth="1"/>
    <col min="12794" max="12794" width="34.28515625" style="10" customWidth="1"/>
    <col min="12795" max="12795" width="19.42578125" style="10" customWidth="1"/>
    <col min="12796" max="12805" width="11.42578125" style="10" customWidth="1"/>
    <col min="12806" max="13044" width="11.42578125" style="10"/>
    <col min="13045" max="13047" width="11.42578125" style="10" customWidth="1"/>
    <col min="13048" max="13048" width="5.28515625" style="10" customWidth="1"/>
    <col min="13049" max="13049" width="61" style="10" customWidth="1"/>
    <col min="13050" max="13050" width="34.28515625" style="10" customWidth="1"/>
    <col min="13051" max="13051" width="19.42578125" style="10" customWidth="1"/>
    <col min="13052" max="13061" width="11.42578125" style="10" customWidth="1"/>
    <col min="13062" max="13300" width="11.42578125" style="10"/>
    <col min="13301" max="13303" width="11.42578125" style="10" customWidth="1"/>
    <col min="13304" max="13304" width="5.28515625" style="10" customWidth="1"/>
    <col min="13305" max="13305" width="61" style="10" customWidth="1"/>
    <col min="13306" max="13306" width="34.28515625" style="10" customWidth="1"/>
    <col min="13307" max="13307" width="19.42578125" style="10" customWidth="1"/>
    <col min="13308" max="13317" width="11.42578125" style="10" customWidth="1"/>
    <col min="13318" max="13556" width="11.42578125" style="10"/>
    <col min="13557" max="13559" width="11.42578125" style="10" customWidth="1"/>
    <col min="13560" max="13560" width="5.28515625" style="10" customWidth="1"/>
    <col min="13561" max="13561" width="61" style="10" customWidth="1"/>
    <col min="13562" max="13562" width="34.28515625" style="10" customWidth="1"/>
    <col min="13563" max="13563" width="19.42578125" style="10" customWidth="1"/>
    <col min="13564" max="13573" width="11.42578125" style="10" customWidth="1"/>
    <col min="13574" max="13812" width="11.42578125" style="10"/>
    <col min="13813" max="13815" width="11.42578125" style="10" customWidth="1"/>
    <col min="13816" max="13816" width="5.28515625" style="10" customWidth="1"/>
    <col min="13817" max="13817" width="61" style="10" customWidth="1"/>
    <col min="13818" max="13818" width="34.28515625" style="10" customWidth="1"/>
    <col min="13819" max="13819" width="19.42578125" style="10" customWidth="1"/>
    <col min="13820" max="13829" width="11.42578125" style="10" customWidth="1"/>
    <col min="13830" max="14068" width="11.42578125" style="10"/>
    <col min="14069" max="14071" width="11.42578125" style="10" customWidth="1"/>
    <col min="14072" max="14072" width="5.28515625" style="10" customWidth="1"/>
    <col min="14073" max="14073" width="61" style="10" customWidth="1"/>
    <col min="14074" max="14074" width="34.28515625" style="10" customWidth="1"/>
    <col min="14075" max="14075" width="19.42578125" style="10" customWidth="1"/>
    <col min="14076" max="14085" width="11.42578125" style="10" customWidth="1"/>
    <col min="14086" max="14324" width="11.42578125" style="10"/>
    <col min="14325" max="14327" width="11.42578125" style="10" customWidth="1"/>
    <col min="14328" max="14328" width="5.28515625" style="10" customWidth="1"/>
    <col min="14329" max="14329" width="61" style="10" customWidth="1"/>
    <col min="14330" max="14330" width="34.28515625" style="10" customWidth="1"/>
    <col min="14331" max="14331" width="19.42578125" style="10" customWidth="1"/>
    <col min="14332" max="14341" width="11.42578125" style="10" customWidth="1"/>
    <col min="14342" max="14580" width="11.42578125" style="10"/>
    <col min="14581" max="14583" width="11.42578125" style="10" customWidth="1"/>
    <col min="14584" max="14584" width="5.28515625" style="10" customWidth="1"/>
    <col min="14585" max="14585" width="61" style="10" customWidth="1"/>
    <col min="14586" max="14586" width="34.28515625" style="10" customWidth="1"/>
    <col min="14587" max="14587" width="19.42578125" style="10" customWidth="1"/>
    <col min="14588" max="14597" width="11.42578125" style="10" customWidth="1"/>
    <col min="14598" max="14836" width="11.42578125" style="10"/>
    <col min="14837" max="14839" width="11.42578125" style="10" customWidth="1"/>
    <col min="14840" max="14840" width="5.28515625" style="10" customWidth="1"/>
    <col min="14841" max="14841" width="61" style="10" customWidth="1"/>
    <col min="14842" max="14842" width="34.28515625" style="10" customWidth="1"/>
    <col min="14843" max="14843" width="19.42578125" style="10" customWidth="1"/>
    <col min="14844" max="14853" width="11.42578125" style="10" customWidth="1"/>
    <col min="14854" max="15092" width="11.42578125" style="10"/>
    <col min="15093" max="15095" width="11.42578125" style="10" customWidth="1"/>
    <col min="15096" max="15096" width="5.28515625" style="10" customWidth="1"/>
    <col min="15097" max="15097" width="61" style="10" customWidth="1"/>
    <col min="15098" max="15098" width="34.28515625" style="10" customWidth="1"/>
    <col min="15099" max="15099" width="19.42578125" style="10" customWidth="1"/>
    <col min="15100" max="15109" width="11.42578125" style="10" customWidth="1"/>
    <col min="15110" max="15348" width="11.42578125" style="10"/>
    <col min="15349" max="15351" width="11.42578125" style="10" customWidth="1"/>
    <col min="15352" max="15352" width="5.28515625" style="10" customWidth="1"/>
    <col min="15353" max="15353" width="61" style="10" customWidth="1"/>
    <col min="15354" max="15354" width="34.28515625" style="10" customWidth="1"/>
    <col min="15355" max="15355" width="19.42578125" style="10" customWidth="1"/>
    <col min="15356" max="15365" width="11.42578125" style="10" customWidth="1"/>
    <col min="15366" max="15604" width="11.42578125" style="10"/>
    <col min="15605" max="15607" width="11.42578125" style="10" customWidth="1"/>
    <col min="15608" max="15608" width="5.28515625" style="10" customWidth="1"/>
    <col min="15609" max="15609" width="61" style="10" customWidth="1"/>
    <col min="15610" max="15610" width="34.28515625" style="10" customWidth="1"/>
    <col min="15611" max="15611" width="19.42578125" style="10" customWidth="1"/>
    <col min="15612" max="15621" width="11.42578125" style="10" customWidth="1"/>
    <col min="15622" max="15860" width="11.42578125" style="10"/>
    <col min="15861" max="15863" width="11.42578125" style="10" customWidth="1"/>
    <col min="15864" max="15864" width="5.28515625" style="10" customWidth="1"/>
    <col min="15865" max="15865" width="61" style="10" customWidth="1"/>
    <col min="15866" max="15866" width="34.28515625" style="10" customWidth="1"/>
    <col min="15867" max="15867" width="19.42578125" style="10" customWidth="1"/>
    <col min="15868" max="15877" width="11.42578125" style="10" customWidth="1"/>
    <col min="15878" max="16116" width="11.42578125" style="10"/>
    <col min="16117" max="16119" width="11.42578125" style="10" customWidth="1"/>
    <col min="16120" max="16120" width="5.28515625" style="10" customWidth="1"/>
    <col min="16121" max="16121" width="61" style="10" customWidth="1"/>
    <col min="16122" max="16122" width="34.28515625" style="10" customWidth="1"/>
    <col min="16123" max="16123" width="19.42578125" style="10" customWidth="1"/>
    <col min="16124" max="16133" width="11.42578125" style="10" customWidth="1"/>
    <col min="16134" max="16384" width="11.42578125" style="10"/>
  </cols>
  <sheetData>
    <row r="1" spans="1:10" ht="18.75">
      <c r="A1" s="566" t="s">
        <v>8</v>
      </c>
      <c r="B1" s="566"/>
      <c r="C1" s="566"/>
      <c r="D1" s="566"/>
      <c r="E1" s="566"/>
      <c r="F1" s="566"/>
      <c r="G1" s="505"/>
      <c r="H1" s="505"/>
      <c r="I1" s="505"/>
    </row>
    <row r="2" spans="1:10" ht="18.75">
      <c r="A2" s="566" t="s">
        <v>9</v>
      </c>
      <c r="B2" s="566"/>
      <c r="C2" s="566"/>
      <c r="D2" s="566"/>
      <c r="E2" s="566"/>
      <c r="F2" s="566"/>
      <c r="G2" s="505"/>
      <c r="H2" s="505"/>
      <c r="I2" s="505"/>
    </row>
    <row r="3" spans="1:10">
      <c r="F3" s="9" t="s">
        <v>35</v>
      </c>
      <c r="G3" s="9"/>
      <c r="H3" s="9"/>
      <c r="I3" s="9"/>
    </row>
    <row r="4" spans="1:10" ht="15.75" customHeight="1">
      <c r="A4" s="599" t="s">
        <v>268</v>
      </c>
      <c r="B4" s="599"/>
      <c r="C4" s="599"/>
      <c r="D4" s="599"/>
      <c r="E4" s="599"/>
      <c r="F4" s="599"/>
      <c r="G4" s="506"/>
      <c r="H4" s="506"/>
      <c r="I4" s="506"/>
    </row>
    <row r="6" spans="1:10" hidden="1">
      <c r="D6" s="13"/>
    </row>
    <row r="7" spans="1:10" ht="30.75" customHeight="1">
      <c r="A7" s="14" t="s">
        <v>36</v>
      </c>
      <c r="B7" s="14" t="s">
        <v>37</v>
      </c>
      <c r="C7" s="377" t="s">
        <v>38</v>
      </c>
      <c r="D7" s="377" t="s">
        <v>39</v>
      </c>
      <c r="E7" s="377" t="s">
        <v>2</v>
      </c>
      <c r="F7" s="378" t="s">
        <v>3</v>
      </c>
      <c r="G7" s="507" t="s">
        <v>103</v>
      </c>
      <c r="H7" s="507" t="s">
        <v>54</v>
      </c>
      <c r="I7" s="507" t="s">
        <v>252</v>
      </c>
      <c r="J7" s="507" t="s">
        <v>567</v>
      </c>
    </row>
    <row r="8" spans="1:10" ht="39" customHeight="1">
      <c r="A8" s="16">
        <v>1</v>
      </c>
      <c r="B8" s="15" t="s">
        <v>41</v>
      </c>
      <c r="C8" s="18">
        <v>1</v>
      </c>
      <c r="D8" s="165" t="s">
        <v>415</v>
      </c>
      <c r="E8" s="165" t="s">
        <v>416</v>
      </c>
      <c r="F8" s="379">
        <v>26544989.170000002</v>
      </c>
      <c r="G8" s="261">
        <v>25970632.5</v>
      </c>
      <c r="H8" s="266" t="s">
        <v>562</v>
      </c>
      <c r="I8" s="266" t="s">
        <v>561</v>
      </c>
      <c r="J8" s="706" t="s">
        <v>568</v>
      </c>
    </row>
    <row r="9" spans="1:10" ht="31.5" customHeight="1">
      <c r="A9" s="20"/>
      <c r="B9" s="19" t="s">
        <v>43</v>
      </c>
      <c r="C9" s="22"/>
      <c r="D9" s="21"/>
      <c r="E9" s="166" t="s">
        <v>417</v>
      </c>
      <c r="F9" s="273">
        <v>13200000</v>
      </c>
      <c r="G9" s="273"/>
      <c r="H9" s="273"/>
      <c r="I9" s="273"/>
      <c r="J9" s="273"/>
    </row>
    <row r="10" spans="1:10" ht="32.25" hidden="1" customHeight="1">
      <c r="A10" s="16"/>
      <c r="B10" s="15" t="s">
        <v>44</v>
      </c>
      <c r="C10" s="18"/>
      <c r="D10" s="17"/>
      <c r="E10" s="17"/>
      <c r="F10" s="380">
        <f>+F9+F8</f>
        <v>39744989.170000002</v>
      </c>
      <c r="G10" s="508"/>
      <c r="H10" s="508"/>
      <c r="I10" s="508"/>
      <c r="J10" s="508"/>
    </row>
    <row r="11" spans="1:10" s="23" customFormat="1" ht="17.25" customHeight="1">
      <c r="A11" s="24">
        <f>SUBTOTAL(3,A8:A10)</f>
        <v>1</v>
      </c>
      <c r="B11" s="25"/>
      <c r="C11" s="279">
        <f>SUBTOTAL(3,C8:C10)</f>
        <v>1</v>
      </c>
      <c r="D11" s="280"/>
      <c r="E11" s="281" t="s">
        <v>45</v>
      </c>
      <c r="F11" s="170">
        <f>+F9+F8</f>
        <v>39744989.170000002</v>
      </c>
      <c r="G11" s="376"/>
      <c r="H11" s="376"/>
      <c r="I11" s="376"/>
      <c r="J11" s="376"/>
    </row>
    <row r="13" spans="1:10">
      <c r="F13" s="26"/>
      <c r="G13" s="26"/>
      <c r="H13" s="26"/>
      <c r="I13" s="26"/>
    </row>
  </sheetData>
  <autoFilter ref="C7:F10"/>
  <mergeCells count="3">
    <mergeCell ref="A1:F1"/>
    <mergeCell ref="A2:F2"/>
    <mergeCell ref="A4:F4"/>
  </mergeCells>
  <conditionalFormatting sqref="F8:I8 F10:I10">
    <cfRule type="expression" dxfId="50" priority="58">
      <formula>IF(#REF!="A",1,0)</formula>
    </cfRule>
  </conditionalFormatting>
  <conditionalFormatting sqref="F8:I8 F10:I10">
    <cfRule type="expression" dxfId="49" priority="57">
      <formula>IF(#REF!="A-H",1,0)</formula>
    </cfRule>
  </conditionalFormatting>
  <conditionalFormatting sqref="F8:I8 F10:I10">
    <cfRule type="expression" dxfId="48" priority="56">
      <formula>IF(#REF!="H",1,0)</formula>
    </cfRule>
  </conditionalFormatting>
  <conditionalFormatting sqref="F9:I9">
    <cfRule type="expression" dxfId="47" priority="55">
      <formula>IF(#REF!="A",1,0)</formula>
    </cfRule>
  </conditionalFormatting>
  <conditionalFormatting sqref="F9:I9">
    <cfRule type="expression" dxfId="46" priority="54">
      <formula>IF(#REF!="A-H",1,0)</formula>
    </cfRule>
  </conditionalFormatting>
  <conditionalFormatting sqref="F9:I9">
    <cfRule type="expression" dxfId="45" priority="53">
      <formula>IF(#REF!="H",1,0)</formula>
    </cfRule>
  </conditionalFormatting>
  <conditionalFormatting sqref="F8:I10">
    <cfRule type="expression" dxfId="44" priority="51">
      <formula>IF(#REF!="A",1,0)</formula>
    </cfRule>
  </conditionalFormatting>
  <conditionalFormatting sqref="F8:I10">
    <cfRule type="expression" dxfId="43" priority="50">
      <formula>IF(#REF!="A-H",1,0)</formula>
    </cfRule>
  </conditionalFormatting>
  <conditionalFormatting sqref="F8:I10">
    <cfRule type="expression" dxfId="42" priority="49">
      <formula>IF(#REF!="H",1,0)</formula>
    </cfRule>
  </conditionalFormatting>
  <conditionalFormatting sqref="F8:I9">
    <cfRule type="expression" dxfId="41" priority="48">
      <formula>IF(#REF!="A",1,0)</formula>
    </cfRule>
  </conditionalFormatting>
  <conditionalFormatting sqref="F8:I9">
    <cfRule type="expression" dxfId="40" priority="47">
      <formula>IF(#REF!="A-H",1,0)</formula>
    </cfRule>
  </conditionalFormatting>
  <conditionalFormatting sqref="F8:I9">
    <cfRule type="expression" dxfId="39" priority="46">
      <formula>IF(#REF!="H",1,0)</formula>
    </cfRule>
  </conditionalFormatting>
  <conditionalFormatting sqref="F8:I8">
    <cfRule type="expression" dxfId="38" priority="45">
      <formula>IF(#REF!="A",1,0)</formula>
    </cfRule>
  </conditionalFormatting>
  <conditionalFormatting sqref="F8:I8">
    <cfRule type="expression" dxfId="37" priority="44">
      <formula>IF(#REF!="A-H",1,0)</formula>
    </cfRule>
  </conditionalFormatting>
  <conditionalFormatting sqref="F8:I8">
    <cfRule type="expression" dxfId="36" priority="43">
      <formula>IF(#REF!="H",1,0)</formula>
    </cfRule>
  </conditionalFormatting>
  <conditionalFormatting sqref="F9:I9">
    <cfRule type="expression" dxfId="35" priority="39">
      <formula>IF(#REF!="A",1,0)</formula>
    </cfRule>
  </conditionalFormatting>
  <conditionalFormatting sqref="F9:I9">
    <cfRule type="expression" dxfId="34" priority="38">
      <formula>IF(#REF!="A-H",1,0)</formula>
    </cfRule>
  </conditionalFormatting>
  <conditionalFormatting sqref="F9:I9">
    <cfRule type="expression" dxfId="33" priority="37">
      <formula>IF(#REF!="H",1,0)</formula>
    </cfRule>
  </conditionalFormatting>
  <conditionalFormatting sqref="J8 J10">
    <cfRule type="expression" dxfId="26" priority="18">
      <formula>IF(#REF!="A",1,0)</formula>
    </cfRule>
  </conditionalFormatting>
  <conditionalFormatting sqref="J8 J10">
    <cfRule type="expression" dxfId="25" priority="17">
      <formula>IF(#REF!="A-H",1,0)</formula>
    </cfRule>
  </conditionalFormatting>
  <conditionalFormatting sqref="J8 J10">
    <cfRule type="expression" dxfId="24" priority="16">
      <formula>IF(#REF!="H",1,0)</formula>
    </cfRule>
  </conditionalFormatting>
  <conditionalFormatting sqref="J9">
    <cfRule type="expression" dxfId="23" priority="15">
      <formula>IF(#REF!="A",1,0)</formula>
    </cfRule>
  </conditionalFormatting>
  <conditionalFormatting sqref="J9">
    <cfRule type="expression" dxfId="22" priority="14">
      <formula>IF(#REF!="A-H",1,0)</formula>
    </cfRule>
  </conditionalFormatting>
  <conditionalFormatting sqref="J9">
    <cfRule type="expression" dxfId="21" priority="13">
      <formula>IF(#REF!="H",1,0)</formula>
    </cfRule>
  </conditionalFormatting>
  <conditionalFormatting sqref="J8:J10">
    <cfRule type="expression" dxfId="20" priority="12">
      <formula>IF(#REF!="A",1,0)</formula>
    </cfRule>
  </conditionalFormatting>
  <conditionalFormatting sqref="J8:J10">
    <cfRule type="expression" dxfId="19" priority="11">
      <formula>IF(#REF!="A-H",1,0)</formula>
    </cfRule>
  </conditionalFormatting>
  <conditionalFormatting sqref="J8:J10">
    <cfRule type="expression" dxfId="18" priority="10">
      <formula>IF(#REF!="H",1,0)</formula>
    </cfRule>
  </conditionalFormatting>
  <conditionalFormatting sqref="J8:J9">
    <cfRule type="expression" dxfId="17" priority="9">
      <formula>IF(#REF!="A",1,0)</formula>
    </cfRule>
  </conditionalFormatting>
  <conditionalFormatting sqref="J8:J9">
    <cfRule type="expression" dxfId="16" priority="8">
      <formula>IF(#REF!="A-H",1,0)</formula>
    </cfRule>
  </conditionalFormatting>
  <conditionalFormatting sqref="J8:J9">
    <cfRule type="expression" dxfId="15" priority="7">
      <formula>IF(#REF!="H",1,0)</formula>
    </cfRule>
  </conditionalFormatting>
  <conditionalFormatting sqref="J8">
    <cfRule type="expression" dxfId="14" priority="6">
      <formula>IF(#REF!="A",1,0)</formula>
    </cfRule>
  </conditionalFormatting>
  <conditionalFormatting sqref="J8">
    <cfRule type="expression" dxfId="13" priority="5">
      <formula>IF(#REF!="A-H",1,0)</formula>
    </cfRule>
  </conditionalFormatting>
  <conditionalFormatting sqref="J8">
    <cfRule type="expression" dxfId="12" priority="4">
      <formula>IF(#REF!="H",1,0)</formula>
    </cfRule>
  </conditionalFormatting>
  <conditionalFormatting sqref="J9">
    <cfRule type="expression" dxfId="11" priority="3">
      <formula>IF(#REF!="A",1,0)</formula>
    </cfRule>
  </conditionalFormatting>
  <conditionalFormatting sqref="J9">
    <cfRule type="expression" dxfId="10" priority="2">
      <formula>IF(#REF!="A-H",1,0)</formula>
    </cfRule>
  </conditionalFormatting>
  <conditionalFormatting sqref="J9">
    <cfRule type="expression" dxfId="9" priority="1">
      <formula>IF(#REF!="H",1,0)</formula>
    </cfRule>
  </conditionalFormatting>
  <printOptions horizontalCentered="1"/>
  <pageMargins left="0.23622047244094491" right="0.23622047244094491" top="0.74803149606299213" bottom="0.74803149606299213" header="0.31496062992125984" footer="0.31496062992125984"/>
  <pageSetup scale="70" fitToHeight="0" orientation="landscape" r:id="rId1"/>
  <drawing r:id="rId2"/>
</worksheet>
</file>

<file path=xl/worksheets/sheet12.xml><?xml version="1.0" encoding="utf-8"?>
<worksheet xmlns="http://schemas.openxmlformats.org/spreadsheetml/2006/main" xmlns:r="http://schemas.openxmlformats.org/officeDocument/2006/relationships">
  <dimension ref="A1:I14"/>
  <sheetViews>
    <sheetView view="pageBreakPreview" topLeftCell="D1" zoomScaleNormal="100" zoomScaleSheetLayoutView="100" workbookViewId="0">
      <selection activeCell="I13" sqref="I13"/>
    </sheetView>
  </sheetViews>
  <sheetFormatPr baseColWidth="10" defaultRowHeight="12.75"/>
  <cols>
    <col min="1" max="1" width="2.85546875" style="92" customWidth="1"/>
    <col min="2" max="2" width="5.85546875" style="92" customWidth="1"/>
    <col min="3" max="3" width="41.28515625" style="118" customWidth="1"/>
    <col min="4" max="4" width="23.7109375" style="92" customWidth="1"/>
    <col min="5" max="6" width="13.42578125" style="92" customWidth="1"/>
    <col min="7" max="7" width="17" style="487" customWidth="1"/>
    <col min="8" max="8" width="19.5703125" style="479" customWidth="1"/>
    <col min="9" max="16384" width="11.42578125" style="92"/>
  </cols>
  <sheetData>
    <row r="1" spans="1:9">
      <c r="A1" s="614" t="s">
        <v>8</v>
      </c>
      <c r="B1" s="614"/>
      <c r="C1" s="614"/>
      <c r="D1" s="614"/>
      <c r="E1" s="614"/>
      <c r="F1" s="614"/>
      <c r="G1" s="614"/>
    </row>
    <row r="2" spans="1:9">
      <c r="A2" s="614" t="s">
        <v>9</v>
      </c>
      <c r="B2" s="614"/>
      <c r="C2" s="614"/>
      <c r="D2" s="614"/>
      <c r="E2" s="614"/>
      <c r="F2" s="614"/>
      <c r="G2" s="614"/>
    </row>
    <row r="3" spans="1:9" ht="15">
      <c r="A3" s="615" t="s">
        <v>268</v>
      </c>
      <c r="B3" s="615"/>
      <c r="C3" s="615"/>
      <c r="D3" s="615"/>
      <c r="E3" s="615"/>
      <c r="F3" s="615"/>
      <c r="G3" s="615"/>
    </row>
    <row r="4" spans="1:9" ht="21" customHeight="1">
      <c r="B4" s="127"/>
      <c r="C4" s="127"/>
      <c r="D4" s="127"/>
      <c r="E4" s="188" t="s">
        <v>485</v>
      </c>
      <c r="F4" s="188"/>
      <c r="G4" s="486"/>
    </row>
    <row r="5" spans="1:9" ht="18" customHeight="1">
      <c r="B5" s="127"/>
      <c r="C5" s="116"/>
      <c r="D5" s="127"/>
    </row>
    <row r="6" spans="1:9" ht="15.75">
      <c r="A6" s="242"/>
      <c r="B6" s="568" t="s">
        <v>478</v>
      </c>
      <c r="C6" s="568"/>
      <c r="D6" s="568"/>
      <c r="E6" s="568"/>
      <c r="F6" s="568"/>
      <c r="G6" s="568"/>
    </row>
    <row r="7" spans="1:9" ht="15.75">
      <c r="A7" s="242"/>
      <c r="B7" s="242"/>
      <c r="C7" s="117"/>
      <c r="D7" s="242"/>
      <c r="G7" s="488"/>
    </row>
    <row r="9" spans="1:9" s="96" customFormat="1" ht="27.75" customHeight="1">
      <c r="A9" s="257"/>
      <c r="B9" s="257" t="s">
        <v>0</v>
      </c>
      <c r="C9" s="257" t="s">
        <v>1</v>
      </c>
      <c r="D9" s="257" t="s">
        <v>2</v>
      </c>
      <c r="E9" s="258" t="s">
        <v>3</v>
      </c>
      <c r="F9" s="258" t="s">
        <v>103</v>
      </c>
      <c r="G9" s="258" t="s">
        <v>199</v>
      </c>
      <c r="H9" s="258" t="s">
        <v>54</v>
      </c>
      <c r="I9" s="258" t="s">
        <v>567</v>
      </c>
    </row>
    <row r="10" spans="1:9" s="96" customFormat="1" ht="32.25" customHeight="1">
      <c r="B10" s="255">
        <v>1</v>
      </c>
      <c r="C10" s="254" t="s">
        <v>479</v>
      </c>
      <c r="D10" s="243" t="s">
        <v>480</v>
      </c>
      <c r="E10" s="246">
        <v>850000</v>
      </c>
      <c r="F10" s="246">
        <v>848623.62</v>
      </c>
      <c r="G10" s="252" t="s">
        <v>534</v>
      </c>
      <c r="H10" s="504" t="s">
        <v>563</v>
      </c>
      <c r="I10" s="709" t="s">
        <v>568</v>
      </c>
    </row>
    <row r="11" spans="1:9" s="96" customFormat="1" ht="32.25" customHeight="1">
      <c r="B11" s="255">
        <v>2</v>
      </c>
      <c r="C11" s="254" t="s">
        <v>481</v>
      </c>
      <c r="D11" s="243" t="s">
        <v>482</v>
      </c>
      <c r="E11" s="246">
        <v>600000</v>
      </c>
      <c r="F11" s="246">
        <v>598697.61</v>
      </c>
      <c r="G11" s="252" t="s">
        <v>535</v>
      </c>
      <c r="H11" s="504" t="s">
        <v>409</v>
      </c>
      <c r="I11" s="709" t="s">
        <v>568</v>
      </c>
    </row>
    <row r="12" spans="1:9" s="96" customFormat="1" ht="32.25" customHeight="1">
      <c r="B12" s="255">
        <v>3</v>
      </c>
      <c r="C12" s="254" t="s">
        <v>483</v>
      </c>
      <c r="D12" s="243" t="s">
        <v>484</v>
      </c>
      <c r="E12" s="246">
        <v>681471.41</v>
      </c>
      <c r="F12" s="246">
        <v>680672.63</v>
      </c>
      <c r="G12" s="252" t="s">
        <v>536</v>
      </c>
      <c r="H12" s="504" t="s">
        <v>564</v>
      </c>
      <c r="I12" s="709" t="s">
        <v>568</v>
      </c>
    </row>
    <row r="13" spans="1:9">
      <c r="B13" s="616" t="s">
        <v>11</v>
      </c>
      <c r="C13" s="616"/>
      <c r="D13" s="616"/>
      <c r="E13" s="381">
        <f>SUM(E10:E12)</f>
        <v>2131471.41</v>
      </c>
      <c r="F13" s="381"/>
      <c r="G13" s="489"/>
      <c r="H13" s="485"/>
      <c r="I13" s="485"/>
    </row>
    <row r="14" spans="1:9">
      <c r="E14" s="259"/>
      <c r="F14" s="259"/>
    </row>
  </sheetData>
  <autoFilter ref="B9:G13"/>
  <mergeCells count="5">
    <mergeCell ref="A1:G1"/>
    <mergeCell ref="A2:G2"/>
    <mergeCell ref="A3:G3"/>
    <mergeCell ref="B6:G6"/>
    <mergeCell ref="B13:D13"/>
  </mergeCells>
  <printOptions horizontalCentered="1"/>
  <pageMargins left="0.23622047244094491" right="0.23622047244094491" top="0.74803149606299213" bottom="0.74803149606299213" header="0.31496062992125984" footer="0.31496062992125984"/>
  <pageSetup scale="90" fitToHeight="0" orientation="landscape" r:id="rId1"/>
  <drawing r:id="rId2"/>
</worksheet>
</file>

<file path=xl/worksheets/sheet13.xml><?xml version="1.0" encoding="utf-8"?>
<worksheet xmlns="http://schemas.openxmlformats.org/spreadsheetml/2006/main" xmlns:r="http://schemas.openxmlformats.org/officeDocument/2006/relationships">
  <dimension ref="A1:M100"/>
  <sheetViews>
    <sheetView view="pageBreakPreview" topLeftCell="D86" zoomScaleNormal="100" zoomScaleSheetLayoutView="100" workbookViewId="0">
      <selection activeCell="H96" sqref="H96:H98"/>
    </sheetView>
  </sheetViews>
  <sheetFormatPr baseColWidth="10" defaultRowHeight="12.75"/>
  <cols>
    <col min="1" max="1" width="4.5703125" style="63" customWidth="1"/>
    <col min="2" max="2" width="31.85546875" style="63" customWidth="1"/>
    <col min="3" max="3" width="42.7109375" style="63" customWidth="1"/>
    <col min="4" max="4" width="14.7109375" style="63" customWidth="1"/>
    <col min="5" max="5" width="16" style="63" customWidth="1"/>
    <col min="6" max="6" width="19" style="63" customWidth="1"/>
    <col min="7" max="7" width="17.42578125" style="63" customWidth="1"/>
    <col min="8" max="13" width="11.42578125" style="67"/>
    <col min="14" max="239" width="11.42578125" style="63"/>
    <col min="240" max="240" width="4.5703125" style="63" customWidth="1"/>
    <col min="241" max="241" width="26.42578125" style="63" customWidth="1"/>
    <col min="242" max="242" width="25.140625" style="63" customWidth="1"/>
    <col min="243" max="243" width="14.140625" style="63" customWidth="1"/>
    <col min="244" max="244" width="14.42578125" style="63" bestFit="1" customWidth="1"/>
    <col min="245" max="245" width="19.140625" style="63" customWidth="1"/>
    <col min="246" max="495" width="11.42578125" style="63"/>
    <col min="496" max="496" width="4.5703125" style="63" customWidth="1"/>
    <col min="497" max="497" width="26.42578125" style="63" customWidth="1"/>
    <col min="498" max="498" width="25.140625" style="63" customWidth="1"/>
    <col min="499" max="499" width="14.140625" style="63" customWidth="1"/>
    <col min="500" max="500" width="14.42578125" style="63" bestFit="1" customWidth="1"/>
    <col min="501" max="501" width="19.140625" style="63" customWidth="1"/>
    <col min="502" max="751" width="11.42578125" style="63"/>
    <col min="752" max="752" width="4.5703125" style="63" customWidth="1"/>
    <col min="753" max="753" width="26.42578125" style="63" customWidth="1"/>
    <col min="754" max="754" width="25.140625" style="63" customWidth="1"/>
    <col min="755" max="755" width="14.140625" style="63" customWidth="1"/>
    <col min="756" max="756" width="14.42578125" style="63" bestFit="1" customWidth="1"/>
    <col min="757" max="757" width="19.140625" style="63" customWidth="1"/>
    <col min="758" max="1007" width="11.42578125" style="63"/>
    <col min="1008" max="1008" width="4.5703125" style="63" customWidth="1"/>
    <col min="1009" max="1009" width="26.42578125" style="63" customWidth="1"/>
    <col min="1010" max="1010" width="25.140625" style="63" customWidth="1"/>
    <col min="1011" max="1011" width="14.140625" style="63" customWidth="1"/>
    <col min="1012" max="1012" width="14.42578125" style="63" bestFit="1" customWidth="1"/>
    <col min="1013" max="1013" width="19.140625" style="63" customWidth="1"/>
    <col min="1014" max="1263" width="11.42578125" style="63"/>
    <col min="1264" max="1264" width="4.5703125" style="63" customWidth="1"/>
    <col min="1265" max="1265" width="26.42578125" style="63" customWidth="1"/>
    <col min="1266" max="1266" width="25.140625" style="63" customWidth="1"/>
    <col min="1267" max="1267" width="14.140625" style="63" customWidth="1"/>
    <col min="1268" max="1268" width="14.42578125" style="63" bestFit="1" customWidth="1"/>
    <col min="1269" max="1269" width="19.140625" style="63" customWidth="1"/>
    <col min="1270" max="1519" width="11.42578125" style="63"/>
    <col min="1520" max="1520" width="4.5703125" style="63" customWidth="1"/>
    <col min="1521" max="1521" width="26.42578125" style="63" customWidth="1"/>
    <col min="1522" max="1522" width="25.140625" style="63" customWidth="1"/>
    <col min="1523" max="1523" width="14.140625" style="63" customWidth="1"/>
    <col min="1524" max="1524" width="14.42578125" style="63" bestFit="1" customWidth="1"/>
    <col min="1525" max="1525" width="19.140625" style="63" customWidth="1"/>
    <col min="1526" max="1775" width="11.42578125" style="63"/>
    <col min="1776" max="1776" width="4.5703125" style="63" customWidth="1"/>
    <col min="1777" max="1777" width="26.42578125" style="63" customWidth="1"/>
    <col min="1778" max="1778" width="25.140625" style="63" customWidth="1"/>
    <col min="1779" max="1779" width="14.140625" style="63" customWidth="1"/>
    <col min="1780" max="1780" width="14.42578125" style="63" bestFit="1" customWidth="1"/>
    <col min="1781" max="1781" width="19.140625" style="63" customWidth="1"/>
    <col min="1782" max="2031" width="11.42578125" style="63"/>
    <col min="2032" max="2032" width="4.5703125" style="63" customWidth="1"/>
    <col min="2033" max="2033" width="26.42578125" style="63" customWidth="1"/>
    <col min="2034" max="2034" width="25.140625" style="63" customWidth="1"/>
    <col min="2035" max="2035" width="14.140625" style="63" customWidth="1"/>
    <col min="2036" max="2036" width="14.42578125" style="63" bestFit="1" customWidth="1"/>
    <col min="2037" max="2037" width="19.140625" style="63" customWidth="1"/>
    <col min="2038" max="2287" width="11.42578125" style="63"/>
    <col min="2288" max="2288" width="4.5703125" style="63" customWidth="1"/>
    <col min="2289" max="2289" width="26.42578125" style="63" customWidth="1"/>
    <col min="2290" max="2290" width="25.140625" style="63" customWidth="1"/>
    <col min="2291" max="2291" width="14.140625" style="63" customWidth="1"/>
    <col min="2292" max="2292" width="14.42578125" style="63" bestFit="1" customWidth="1"/>
    <col min="2293" max="2293" width="19.140625" style="63" customWidth="1"/>
    <col min="2294" max="2543" width="11.42578125" style="63"/>
    <col min="2544" max="2544" width="4.5703125" style="63" customWidth="1"/>
    <col min="2545" max="2545" width="26.42578125" style="63" customWidth="1"/>
    <col min="2546" max="2546" width="25.140625" style="63" customWidth="1"/>
    <col min="2547" max="2547" width="14.140625" style="63" customWidth="1"/>
    <col min="2548" max="2548" width="14.42578125" style="63" bestFit="1" customWidth="1"/>
    <col min="2549" max="2549" width="19.140625" style="63" customWidth="1"/>
    <col min="2550" max="2799" width="11.42578125" style="63"/>
    <col min="2800" max="2800" width="4.5703125" style="63" customWidth="1"/>
    <col min="2801" max="2801" width="26.42578125" style="63" customWidth="1"/>
    <col min="2802" max="2802" width="25.140625" style="63" customWidth="1"/>
    <col min="2803" max="2803" width="14.140625" style="63" customWidth="1"/>
    <col min="2804" max="2804" width="14.42578125" style="63" bestFit="1" customWidth="1"/>
    <col min="2805" max="2805" width="19.140625" style="63" customWidth="1"/>
    <col min="2806" max="3055" width="11.42578125" style="63"/>
    <col min="3056" max="3056" width="4.5703125" style="63" customWidth="1"/>
    <col min="3057" max="3057" width="26.42578125" style="63" customWidth="1"/>
    <col min="3058" max="3058" width="25.140625" style="63" customWidth="1"/>
    <col min="3059" max="3059" width="14.140625" style="63" customWidth="1"/>
    <col min="3060" max="3060" width="14.42578125" style="63" bestFit="1" customWidth="1"/>
    <col min="3061" max="3061" width="19.140625" style="63" customWidth="1"/>
    <col min="3062" max="3311" width="11.42578125" style="63"/>
    <col min="3312" max="3312" width="4.5703125" style="63" customWidth="1"/>
    <col min="3313" max="3313" width="26.42578125" style="63" customWidth="1"/>
    <col min="3314" max="3314" width="25.140625" style="63" customWidth="1"/>
    <col min="3315" max="3315" width="14.140625" style="63" customWidth="1"/>
    <col min="3316" max="3316" width="14.42578125" style="63" bestFit="1" customWidth="1"/>
    <col min="3317" max="3317" width="19.140625" style="63" customWidth="1"/>
    <col min="3318" max="3567" width="11.42578125" style="63"/>
    <col min="3568" max="3568" width="4.5703125" style="63" customWidth="1"/>
    <col min="3569" max="3569" width="26.42578125" style="63" customWidth="1"/>
    <col min="3570" max="3570" width="25.140625" style="63" customWidth="1"/>
    <col min="3571" max="3571" width="14.140625" style="63" customWidth="1"/>
    <col min="3572" max="3572" width="14.42578125" style="63" bestFit="1" customWidth="1"/>
    <col min="3573" max="3573" width="19.140625" style="63" customWidth="1"/>
    <col min="3574" max="3823" width="11.42578125" style="63"/>
    <col min="3824" max="3824" width="4.5703125" style="63" customWidth="1"/>
    <col min="3825" max="3825" width="26.42578125" style="63" customWidth="1"/>
    <col min="3826" max="3826" width="25.140625" style="63" customWidth="1"/>
    <col min="3827" max="3827" width="14.140625" style="63" customWidth="1"/>
    <col min="3828" max="3828" width="14.42578125" style="63" bestFit="1" customWidth="1"/>
    <col min="3829" max="3829" width="19.140625" style="63" customWidth="1"/>
    <col min="3830" max="4079" width="11.42578125" style="63"/>
    <col min="4080" max="4080" width="4.5703125" style="63" customWidth="1"/>
    <col min="4081" max="4081" width="26.42578125" style="63" customWidth="1"/>
    <col min="4082" max="4082" width="25.140625" style="63" customWidth="1"/>
    <col min="4083" max="4083" width="14.140625" style="63" customWidth="1"/>
    <col min="4084" max="4084" width="14.42578125" style="63" bestFit="1" customWidth="1"/>
    <col min="4085" max="4085" width="19.140625" style="63" customWidth="1"/>
    <col min="4086" max="4335" width="11.42578125" style="63"/>
    <col min="4336" max="4336" width="4.5703125" style="63" customWidth="1"/>
    <col min="4337" max="4337" width="26.42578125" style="63" customWidth="1"/>
    <col min="4338" max="4338" width="25.140625" style="63" customWidth="1"/>
    <col min="4339" max="4339" width="14.140625" style="63" customWidth="1"/>
    <col min="4340" max="4340" width="14.42578125" style="63" bestFit="1" customWidth="1"/>
    <col min="4341" max="4341" width="19.140625" style="63" customWidth="1"/>
    <col min="4342" max="4591" width="11.42578125" style="63"/>
    <col min="4592" max="4592" width="4.5703125" style="63" customWidth="1"/>
    <col min="4593" max="4593" width="26.42578125" style="63" customWidth="1"/>
    <col min="4594" max="4594" width="25.140625" style="63" customWidth="1"/>
    <col min="4595" max="4595" width="14.140625" style="63" customWidth="1"/>
    <col min="4596" max="4596" width="14.42578125" style="63" bestFit="1" customWidth="1"/>
    <col min="4597" max="4597" width="19.140625" style="63" customWidth="1"/>
    <col min="4598" max="4847" width="11.42578125" style="63"/>
    <col min="4848" max="4848" width="4.5703125" style="63" customWidth="1"/>
    <col min="4849" max="4849" width="26.42578125" style="63" customWidth="1"/>
    <col min="4850" max="4850" width="25.140625" style="63" customWidth="1"/>
    <col min="4851" max="4851" width="14.140625" style="63" customWidth="1"/>
    <col min="4852" max="4852" width="14.42578125" style="63" bestFit="1" customWidth="1"/>
    <col min="4853" max="4853" width="19.140625" style="63" customWidth="1"/>
    <col min="4854" max="5103" width="11.42578125" style="63"/>
    <col min="5104" max="5104" width="4.5703125" style="63" customWidth="1"/>
    <col min="5105" max="5105" width="26.42578125" style="63" customWidth="1"/>
    <col min="5106" max="5106" width="25.140625" style="63" customWidth="1"/>
    <col min="5107" max="5107" width="14.140625" style="63" customWidth="1"/>
    <col min="5108" max="5108" width="14.42578125" style="63" bestFit="1" customWidth="1"/>
    <col min="5109" max="5109" width="19.140625" style="63" customWidth="1"/>
    <col min="5110" max="5359" width="11.42578125" style="63"/>
    <col min="5360" max="5360" width="4.5703125" style="63" customWidth="1"/>
    <col min="5361" max="5361" width="26.42578125" style="63" customWidth="1"/>
    <col min="5362" max="5362" width="25.140625" style="63" customWidth="1"/>
    <col min="5363" max="5363" width="14.140625" style="63" customWidth="1"/>
    <col min="5364" max="5364" width="14.42578125" style="63" bestFit="1" customWidth="1"/>
    <col min="5365" max="5365" width="19.140625" style="63" customWidth="1"/>
    <col min="5366" max="5615" width="11.42578125" style="63"/>
    <col min="5616" max="5616" width="4.5703125" style="63" customWidth="1"/>
    <col min="5617" max="5617" width="26.42578125" style="63" customWidth="1"/>
    <col min="5618" max="5618" width="25.140625" style="63" customWidth="1"/>
    <col min="5619" max="5619" width="14.140625" style="63" customWidth="1"/>
    <col min="5620" max="5620" width="14.42578125" style="63" bestFit="1" customWidth="1"/>
    <col min="5621" max="5621" width="19.140625" style="63" customWidth="1"/>
    <col min="5622" max="5871" width="11.42578125" style="63"/>
    <col min="5872" max="5872" width="4.5703125" style="63" customWidth="1"/>
    <col min="5873" max="5873" width="26.42578125" style="63" customWidth="1"/>
    <col min="5874" max="5874" width="25.140625" style="63" customWidth="1"/>
    <col min="5875" max="5875" width="14.140625" style="63" customWidth="1"/>
    <col min="5876" max="5876" width="14.42578125" style="63" bestFit="1" customWidth="1"/>
    <col min="5877" max="5877" width="19.140625" style="63" customWidth="1"/>
    <col min="5878" max="6127" width="11.42578125" style="63"/>
    <col min="6128" max="6128" width="4.5703125" style="63" customWidth="1"/>
    <col min="6129" max="6129" width="26.42578125" style="63" customWidth="1"/>
    <col min="6130" max="6130" width="25.140625" style="63" customWidth="1"/>
    <col min="6131" max="6131" width="14.140625" style="63" customWidth="1"/>
    <col min="6132" max="6132" width="14.42578125" style="63" bestFit="1" customWidth="1"/>
    <col min="6133" max="6133" width="19.140625" style="63" customWidth="1"/>
    <col min="6134" max="6383" width="11.42578125" style="63"/>
    <col min="6384" max="6384" width="4.5703125" style="63" customWidth="1"/>
    <col min="6385" max="6385" width="26.42578125" style="63" customWidth="1"/>
    <col min="6386" max="6386" width="25.140625" style="63" customWidth="1"/>
    <col min="6387" max="6387" width="14.140625" style="63" customWidth="1"/>
    <col min="6388" max="6388" width="14.42578125" style="63" bestFit="1" customWidth="1"/>
    <col min="6389" max="6389" width="19.140625" style="63" customWidth="1"/>
    <col min="6390" max="6639" width="11.42578125" style="63"/>
    <col min="6640" max="6640" width="4.5703125" style="63" customWidth="1"/>
    <col min="6641" max="6641" width="26.42578125" style="63" customWidth="1"/>
    <col min="6642" max="6642" width="25.140625" style="63" customWidth="1"/>
    <col min="6643" max="6643" width="14.140625" style="63" customWidth="1"/>
    <col min="6644" max="6644" width="14.42578125" style="63" bestFit="1" customWidth="1"/>
    <col min="6645" max="6645" width="19.140625" style="63" customWidth="1"/>
    <col min="6646" max="6895" width="11.42578125" style="63"/>
    <col min="6896" max="6896" width="4.5703125" style="63" customWidth="1"/>
    <col min="6897" max="6897" width="26.42578125" style="63" customWidth="1"/>
    <col min="6898" max="6898" width="25.140625" style="63" customWidth="1"/>
    <col min="6899" max="6899" width="14.140625" style="63" customWidth="1"/>
    <col min="6900" max="6900" width="14.42578125" style="63" bestFit="1" customWidth="1"/>
    <col min="6901" max="6901" width="19.140625" style="63" customWidth="1"/>
    <col min="6902" max="7151" width="11.42578125" style="63"/>
    <col min="7152" max="7152" width="4.5703125" style="63" customWidth="1"/>
    <col min="7153" max="7153" width="26.42578125" style="63" customWidth="1"/>
    <col min="7154" max="7154" width="25.140625" style="63" customWidth="1"/>
    <col min="7155" max="7155" width="14.140625" style="63" customWidth="1"/>
    <col min="7156" max="7156" width="14.42578125" style="63" bestFit="1" customWidth="1"/>
    <col min="7157" max="7157" width="19.140625" style="63" customWidth="1"/>
    <col min="7158" max="7407" width="11.42578125" style="63"/>
    <col min="7408" max="7408" width="4.5703125" style="63" customWidth="1"/>
    <col min="7409" max="7409" width="26.42578125" style="63" customWidth="1"/>
    <col min="7410" max="7410" width="25.140625" style="63" customWidth="1"/>
    <col min="7411" max="7411" width="14.140625" style="63" customWidth="1"/>
    <col min="7412" max="7412" width="14.42578125" style="63" bestFit="1" customWidth="1"/>
    <col min="7413" max="7413" width="19.140625" style="63" customWidth="1"/>
    <col min="7414" max="7663" width="11.42578125" style="63"/>
    <col min="7664" max="7664" width="4.5703125" style="63" customWidth="1"/>
    <col min="7665" max="7665" width="26.42578125" style="63" customWidth="1"/>
    <col min="7666" max="7666" width="25.140625" style="63" customWidth="1"/>
    <col min="7667" max="7667" width="14.140625" style="63" customWidth="1"/>
    <col min="7668" max="7668" width="14.42578125" style="63" bestFit="1" customWidth="1"/>
    <col min="7669" max="7669" width="19.140625" style="63" customWidth="1"/>
    <col min="7670" max="7919" width="11.42578125" style="63"/>
    <col min="7920" max="7920" width="4.5703125" style="63" customWidth="1"/>
    <col min="7921" max="7921" width="26.42578125" style="63" customWidth="1"/>
    <col min="7922" max="7922" width="25.140625" style="63" customWidth="1"/>
    <col min="7923" max="7923" width="14.140625" style="63" customWidth="1"/>
    <col min="7924" max="7924" width="14.42578125" style="63" bestFit="1" customWidth="1"/>
    <col min="7925" max="7925" width="19.140625" style="63" customWidth="1"/>
    <col min="7926" max="8175" width="11.42578125" style="63"/>
    <col min="8176" max="8176" width="4.5703125" style="63" customWidth="1"/>
    <col min="8177" max="8177" width="26.42578125" style="63" customWidth="1"/>
    <col min="8178" max="8178" width="25.140625" style="63" customWidth="1"/>
    <col min="8179" max="8179" width="14.140625" style="63" customWidth="1"/>
    <col min="8180" max="8180" width="14.42578125" style="63" bestFit="1" customWidth="1"/>
    <col min="8181" max="8181" width="19.140625" style="63" customWidth="1"/>
    <col min="8182" max="8431" width="11.42578125" style="63"/>
    <col min="8432" max="8432" width="4.5703125" style="63" customWidth="1"/>
    <col min="8433" max="8433" width="26.42578125" style="63" customWidth="1"/>
    <col min="8434" max="8434" width="25.140625" style="63" customWidth="1"/>
    <col min="8435" max="8435" width="14.140625" style="63" customWidth="1"/>
    <col min="8436" max="8436" width="14.42578125" style="63" bestFit="1" customWidth="1"/>
    <col min="8437" max="8437" width="19.140625" style="63" customWidth="1"/>
    <col min="8438" max="8687" width="11.42578125" style="63"/>
    <col min="8688" max="8688" width="4.5703125" style="63" customWidth="1"/>
    <col min="8689" max="8689" width="26.42578125" style="63" customWidth="1"/>
    <col min="8690" max="8690" width="25.140625" style="63" customWidth="1"/>
    <col min="8691" max="8691" width="14.140625" style="63" customWidth="1"/>
    <col min="8692" max="8692" width="14.42578125" style="63" bestFit="1" customWidth="1"/>
    <col min="8693" max="8693" width="19.140625" style="63" customWidth="1"/>
    <col min="8694" max="8943" width="11.42578125" style="63"/>
    <col min="8944" max="8944" width="4.5703125" style="63" customWidth="1"/>
    <col min="8945" max="8945" width="26.42578125" style="63" customWidth="1"/>
    <col min="8946" max="8946" width="25.140625" style="63" customWidth="1"/>
    <col min="8947" max="8947" width="14.140625" style="63" customWidth="1"/>
    <col min="8948" max="8948" width="14.42578125" style="63" bestFit="1" customWidth="1"/>
    <col min="8949" max="8949" width="19.140625" style="63" customWidth="1"/>
    <col min="8950" max="9199" width="11.42578125" style="63"/>
    <col min="9200" max="9200" width="4.5703125" style="63" customWidth="1"/>
    <col min="9201" max="9201" width="26.42578125" style="63" customWidth="1"/>
    <col min="9202" max="9202" width="25.140625" style="63" customWidth="1"/>
    <col min="9203" max="9203" width="14.140625" style="63" customWidth="1"/>
    <col min="9204" max="9204" width="14.42578125" style="63" bestFit="1" customWidth="1"/>
    <col min="9205" max="9205" width="19.140625" style="63" customWidth="1"/>
    <col min="9206" max="9455" width="11.42578125" style="63"/>
    <col min="9456" max="9456" width="4.5703125" style="63" customWidth="1"/>
    <col min="9457" max="9457" width="26.42578125" style="63" customWidth="1"/>
    <col min="9458" max="9458" width="25.140625" style="63" customWidth="1"/>
    <col min="9459" max="9459" width="14.140625" style="63" customWidth="1"/>
    <col min="9460" max="9460" width="14.42578125" style="63" bestFit="1" customWidth="1"/>
    <col min="9461" max="9461" width="19.140625" style="63" customWidth="1"/>
    <col min="9462" max="9711" width="11.42578125" style="63"/>
    <col min="9712" max="9712" width="4.5703125" style="63" customWidth="1"/>
    <col min="9713" max="9713" width="26.42578125" style="63" customWidth="1"/>
    <col min="9714" max="9714" width="25.140625" style="63" customWidth="1"/>
    <col min="9715" max="9715" width="14.140625" style="63" customWidth="1"/>
    <col min="9716" max="9716" width="14.42578125" style="63" bestFit="1" customWidth="1"/>
    <col min="9717" max="9717" width="19.140625" style="63" customWidth="1"/>
    <col min="9718" max="9967" width="11.42578125" style="63"/>
    <col min="9968" max="9968" width="4.5703125" style="63" customWidth="1"/>
    <col min="9969" max="9969" width="26.42578125" style="63" customWidth="1"/>
    <col min="9970" max="9970" width="25.140625" style="63" customWidth="1"/>
    <col min="9971" max="9971" width="14.140625" style="63" customWidth="1"/>
    <col min="9972" max="9972" width="14.42578125" style="63" bestFit="1" customWidth="1"/>
    <col min="9973" max="9973" width="19.140625" style="63" customWidth="1"/>
    <col min="9974" max="10223" width="11.42578125" style="63"/>
    <col min="10224" max="10224" width="4.5703125" style="63" customWidth="1"/>
    <col min="10225" max="10225" width="26.42578125" style="63" customWidth="1"/>
    <col min="10226" max="10226" width="25.140625" style="63" customWidth="1"/>
    <col min="10227" max="10227" width="14.140625" style="63" customWidth="1"/>
    <col min="10228" max="10228" width="14.42578125" style="63" bestFit="1" customWidth="1"/>
    <col min="10229" max="10229" width="19.140625" style="63" customWidth="1"/>
    <col min="10230" max="10479" width="11.42578125" style="63"/>
    <col min="10480" max="10480" width="4.5703125" style="63" customWidth="1"/>
    <col min="10481" max="10481" width="26.42578125" style="63" customWidth="1"/>
    <col min="10482" max="10482" width="25.140625" style="63" customWidth="1"/>
    <col min="10483" max="10483" width="14.140625" style="63" customWidth="1"/>
    <col min="10484" max="10484" width="14.42578125" style="63" bestFit="1" customWidth="1"/>
    <col min="10485" max="10485" width="19.140625" style="63" customWidth="1"/>
    <col min="10486" max="10735" width="11.42578125" style="63"/>
    <col min="10736" max="10736" width="4.5703125" style="63" customWidth="1"/>
    <col min="10737" max="10737" width="26.42578125" style="63" customWidth="1"/>
    <col min="10738" max="10738" width="25.140625" style="63" customWidth="1"/>
    <col min="10739" max="10739" width="14.140625" style="63" customWidth="1"/>
    <col min="10740" max="10740" width="14.42578125" style="63" bestFit="1" customWidth="1"/>
    <col min="10741" max="10741" width="19.140625" style="63" customWidth="1"/>
    <col min="10742" max="10991" width="11.42578125" style="63"/>
    <col min="10992" max="10992" width="4.5703125" style="63" customWidth="1"/>
    <col min="10993" max="10993" width="26.42578125" style="63" customWidth="1"/>
    <col min="10994" max="10994" width="25.140625" style="63" customWidth="1"/>
    <col min="10995" max="10995" width="14.140625" style="63" customWidth="1"/>
    <col min="10996" max="10996" width="14.42578125" style="63" bestFit="1" customWidth="1"/>
    <col min="10997" max="10997" width="19.140625" style="63" customWidth="1"/>
    <col min="10998" max="11247" width="11.42578125" style="63"/>
    <col min="11248" max="11248" width="4.5703125" style="63" customWidth="1"/>
    <col min="11249" max="11249" width="26.42578125" style="63" customWidth="1"/>
    <col min="11250" max="11250" width="25.140625" style="63" customWidth="1"/>
    <col min="11251" max="11251" width="14.140625" style="63" customWidth="1"/>
    <col min="11252" max="11252" width="14.42578125" style="63" bestFit="1" customWidth="1"/>
    <col min="11253" max="11253" width="19.140625" style="63" customWidth="1"/>
    <col min="11254" max="11503" width="11.42578125" style="63"/>
    <col min="11504" max="11504" width="4.5703125" style="63" customWidth="1"/>
    <col min="11505" max="11505" width="26.42578125" style="63" customWidth="1"/>
    <col min="11506" max="11506" width="25.140625" style="63" customWidth="1"/>
    <col min="11507" max="11507" width="14.140625" style="63" customWidth="1"/>
    <col min="11508" max="11508" width="14.42578125" style="63" bestFit="1" customWidth="1"/>
    <col min="11509" max="11509" width="19.140625" style="63" customWidth="1"/>
    <col min="11510" max="11759" width="11.42578125" style="63"/>
    <col min="11760" max="11760" width="4.5703125" style="63" customWidth="1"/>
    <col min="11761" max="11761" width="26.42578125" style="63" customWidth="1"/>
    <col min="11762" max="11762" width="25.140625" style="63" customWidth="1"/>
    <col min="11763" max="11763" width="14.140625" style="63" customWidth="1"/>
    <col min="11764" max="11764" width="14.42578125" style="63" bestFit="1" customWidth="1"/>
    <col min="11765" max="11765" width="19.140625" style="63" customWidth="1"/>
    <col min="11766" max="12015" width="11.42578125" style="63"/>
    <col min="12016" max="12016" width="4.5703125" style="63" customWidth="1"/>
    <col min="12017" max="12017" width="26.42578125" style="63" customWidth="1"/>
    <col min="12018" max="12018" width="25.140625" style="63" customWidth="1"/>
    <col min="12019" max="12019" width="14.140625" style="63" customWidth="1"/>
    <col min="12020" max="12020" width="14.42578125" style="63" bestFit="1" customWidth="1"/>
    <col min="12021" max="12021" width="19.140625" style="63" customWidth="1"/>
    <col min="12022" max="12271" width="11.42578125" style="63"/>
    <col min="12272" max="12272" width="4.5703125" style="63" customWidth="1"/>
    <col min="12273" max="12273" width="26.42578125" style="63" customWidth="1"/>
    <col min="12274" max="12274" width="25.140625" style="63" customWidth="1"/>
    <col min="12275" max="12275" width="14.140625" style="63" customWidth="1"/>
    <col min="12276" max="12276" width="14.42578125" style="63" bestFit="1" customWidth="1"/>
    <col min="12277" max="12277" width="19.140625" style="63" customWidth="1"/>
    <col min="12278" max="12527" width="11.42578125" style="63"/>
    <col min="12528" max="12528" width="4.5703125" style="63" customWidth="1"/>
    <col min="12529" max="12529" width="26.42578125" style="63" customWidth="1"/>
    <col min="12530" max="12530" width="25.140625" style="63" customWidth="1"/>
    <col min="12531" max="12531" width="14.140625" style="63" customWidth="1"/>
    <col min="12532" max="12532" width="14.42578125" style="63" bestFit="1" customWidth="1"/>
    <col min="12533" max="12533" width="19.140625" style="63" customWidth="1"/>
    <col min="12534" max="12783" width="11.42578125" style="63"/>
    <col min="12784" max="12784" width="4.5703125" style="63" customWidth="1"/>
    <col min="12785" max="12785" width="26.42578125" style="63" customWidth="1"/>
    <col min="12786" max="12786" width="25.140625" style="63" customWidth="1"/>
    <col min="12787" max="12787" width="14.140625" style="63" customWidth="1"/>
    <col min="12788" max="12788" width="14.42578125" style="63" bestFit="1" customWidth="1"/>
    <col min="12789" max="12789" width="19.140625" style="63" customWidth="1"/>
    <col min="12790" max="13039" width="11.42578125" style="63"/>
    <col min="13040" max="13040" width="4.5703125" style="63" customWidth="1"/>
    <col min="13041" max="13041" width="26.42578125" style="63" customWidth="1"/>
    <col min="13042" max="13042" width="25.140625" style="63" customWidth="1"/>
    <col min="13043" max="13043" width="14.140625" style="63" customWidth="1"/>
    <col min="13044" max="13044" width="14.42578125" style="63" bestFit="1" customWidth="1"/>
    <col min="13045" max="13045" width="19.140625" style="63" customWidth="1"/>
    <col min="13046" max="13295" width="11.42578125" style="63"/>
    <col min="13296" max="13296" width="4.5703125" style="63" customWidth="1"/>
    <col min="13297" max="13297" width="26.42578125" style="63" customWidth="1"/>
    <col min="13298" max="13298" width="25.140625" style="63" customWidth="1"/>
    <col min="13299" max="13299" width="14.140625" style="63" customWidth="1"/>
    <col min="13300" max="13300" width="14.42578125" style="63" bestFit="1" customWidth="1"/>
    <col min="13301" max="13301" width="19.140625" style="63" customWidth="1"/>
    <col min="13302" max="13551" width="11.42578125" style="63"/>
    <col min="13552" max="13552" width="4.5703125" style="63" customWidth="1"/>
    <col min="13553" max="13553" width="26.42578125" style="63" customWidth="1"/>
    <col min="13554" max="13554" width="25.140625" style="63" customWidth="1"/>
    <col min="13555" max="13555" width="14.140625" style="63" customWidth="1"/>
    <col min="13556" max="13556" width="14.42578125" style="63" bestFit="1" customWidth="1"/>
    <col min="13557" max="13557" width="19.140625" style="63" customWidth="1"/>
    <col min="13558" max="13807" width="11.42578125" style="63"/>
    <col min="13808" max="13808" width="4.5703125" style="63" customWidth="1"/>
    <col min="13809" max="13809" width="26.42578125" style="63" customWidth="1"/>
    <col min="13810" max="13810" width="25.140625" style="63" customWidth="1"/>
    <col min="13811" max="13811" width="14.140625" style="63" customWidth="1"/>
    <col min="13812" max="13812" width="14.42578125" style="63" bestFit="1" customWidth="1"/>
    <col min="13813" max="13813" width="19.140625" style="63" customWidth="1"/>
    <col min="13814" max="14063" width="11.42578125" style="63"/>
    <col min="14064" max="14064" width="4.5703125" style="63" customWidth="1"/>
    <col min="14065" max="14065" width="26.42578125" style="63" customWidth="1"/>
    <col min="14066" max="14066" width="25.140625" style="63" customWidth="1"/>
    <col min="14067" max="14067" width="14.140625" style="63" customWidth="1"/>
    <col min="14068" max="14068" width="14.42578125" style="63" bestFit="1" customWidth="1"/>
    <col min="14069" max="14069" width="19.140625" style="63" customWidth="1"/>
    <col min="14070" max="14319" width="11.42578125" style="63"/>
    <col min="14320" max="14320" width="4.5703125" style="63" customWidth="1"/>
    <col min="14321" max="14321" width="26.42578125" style="63" customWidth="1"/>
    <col min="14322" max="14322" width="25.140625" style="63" customWidth="1"/>
    <col min="14323" max="14323" width="14.140625" style="63" customWidth="1"/>
    <col min="14324" max="14324" width="14.42578125" style="63" bestFit="1" customWidth="1"/>
    <col min="14325" max="14325" width="19.140625" style="63" customWidth="1"/>
    <col min="14326" max="14575" width="11.42578125" style="63"/>
    <col min="14576" max="14576" width="4.5703125" style="63" customWidth="1"/>
    <col min="14577" max="14577" width="26.42578125" style="63" customWidth="1"/>
    <col min="14578" max="14578" width="25.140625" style="63" customWidth="1"/>
    <col min="14579" max="14579" width="14.140625" style="63" customWidth="1"/>
    <col min="14580" max="14580" width="14.42578125" style="63" bestFit="1" customWidth="1"/>
    <col min="14581" max="14581" width="19.140625" style="63" customWidth="1"/>
    <col min="14582" max="14831" width="11.42578125" style="63"/>
    <col min="14832" max="14832" width="4.5703125" style="63" customWidth="1"/>
    <col min="14833" max="14833" width="26.42578125" style="63" customWidth="1"/>
    <col min="14834" max="14834" width="25.140625" style="63" customWidth="1"/>
    <col min="14835" max="14835" width="14.140625" style="63" customWidth="1"/>
    <col min="14836" max="14836" width="14.42578125" style="63" bestFit="1" customWidth="1"/>
    <col min="14837" max="14837" width="19.140625" style="63" customWidth="1"/>
    <col min="14838" max="15087" width="11.42578125" style="63"/>
    <col min="15088" max="15088" width="4.5703125" style="63" customWidth="1"/>
    <col min="15089" max="15089" width="26.42578125" style="63" customWidth="1"/>
    <col min="15090" max="15090" width="25.140625" style="63" customWidth="1"/>
    <col min="15091" max="15091" width="14.140625" style="63" customWidth="1"/>
    <col min="15092" max="15092" width="14.42578125" style="63" bestFit="1" customWidth="1"/>
    <col min="15093" max="15093" width="19.140625" style="63" customWidth="1"/>
    <col min="15094" max="15343" width="11.42578125" style="63"/>
    <col min="15344" max="15344" width="4.5703125" style="63" customWidth="1"/>
    <col min="15345" max="15345" width="26.42578125" style="63" customWidth="1"/>
    <col min="15346" max="15346" width="25.140625" style="63" customWidth="1"/>
    <col min="15347" max="15347" width="14.140625" style="63" customWidth="1"/>
    <col min="15348" max="15348" width="14.42578125" style="63" bestFit="1" customWidth="1"/>
    <col min="15349" max="15349" width="19.140625" style="63" customWidth="1"/>
    <col min="15350" max="15599" width="11.42578125" style="63"/>
    <col min="15600" max="15600" width="4.5703125" style="63" customWidth="1"/>
    <col min="15601" max="15601" width="26.42578125" style="63" customWidth="1"/>
    <col min="15602" max="15602" width="25.140625" style="63" customWidth="1"/>
    <col min="15603" max="15603" width="14.140625" style="63" customWidth="1"/>
    <col min="15604" max="15604" width="14.42578125" style="63" bestFit="1" customWidth="1"/>
    <col min="15605" max="15605" width="19.140625" style="63" customWidth="1"/>
    <col min="15606" max="15855" width="11.42578125" style="63"/>
    <col min="15856" max="15856" width="4.5703125" style="63" customWidth="1"/>
    <col min="15857" max="15857" width="26.42578125" style="63" customWidth="1"/>
    <col min="15858" max="15858" width="25.140625" style="63" customWidth="1"/>
    <col min="15859" max="15859" width="14.140625" style="63" customWidth="1"/>
    <col min="15860" max="15860" width="14.42578125" style="63" bestFit="1" customWidth="1"/>
    <col min="15861" max="15861" width="19.140625" style="63" customWidth="1"/>
    <col min="15862" max="16111" width="11.42578125" style="63"/>
    <col min="16112" max="16112" width="4.5703125" style="63" customWidth="1"/>
    <col min="16113" max="16113" width="26.42578125" style="63" customWidth="1"/>
    <col min="16114" max="16114" width="25.140625" style="63" customWidth="1"/>
    <col min="16115" max="16115" width="14.140625" style="63" customWidth="1"/>
    <col min="16116" max="16116" width="14.42578125" style="63" bestFit="1" customWidth="1"/>
    <col min="16117" max="16117" width="19.140625" style="63" customWidth="1"/>
    <col min="16118" max="16384" width="11.42578125" style="63"/>
  </cols>
  <sheetData>
    <row r="1" spans="1:13" ht="18.75">
      <c r="A1" s="566" t="s">
        <v>8</v>
      </c>
      <c r="B1" s="566"/>
      <c r="C1" s="566"/>
      <c r="D1" s="566"/>
      <c r="E1" s="566"/>
      <c r="F1" s="566"/>
      <c r="G1" s="566"/>
    </row>
    <row r="2" spans="1:13" ht="18.75">
      <c r="A2" s="566" t="s">
        <v>9</v>
      </c>
      <c r="B2" s="566"/>
      <c r="C2" s="566"/>
      <c r="D2" s="566"/>
      <c r="E2" s="566"/>
      <c r="F2" s="566"/>
      <c r="G2" s="566"/>
    </row>
    <row r="3" spans="1:13" ht="15">
      <c r="D3" s="81"/>
      <c r="E3" s="81"/>
      <c r="F3" s="81"/>
      <c r="G3" s="490" t="s">
        <v>33</v>
      </c>
    </row>
    <row r="5" spans="1:13">
      <c r="A5" s="617" t="s">
        <v>78</v>
      </c>
      <c r="B5" s="617"/>
      <c r="C5" s="617"/>
      <c r="D5" s="617"/>
      <c r="E5" s="617"/>
      <c r="F5" s="617"/>
      <c r="G5" s="617"/>
    </row>
    <row r="6" spans="1:13">
      <c r="A6" s="72"/>
      <c r="B6" s="72"/>
      <c r="C6" s="72"/>
      <c r="D6" s="72"/>
      <c r="E6" s="119"/>
      <c r="F6" s="119"/>
      <c r="G6" s="122"/>
    </row>
    <row r="7" spans="1:13" s="136" customFormat="1" ht="22.5">
      <c r="A7" s="382" t="s">
        <v>24</v>
      </c>
      <c r="B7" s="382" t="s">
        <v>39</v>
      </c>
      <c r="C7" s="382" t="s">
        <v>26</v>
      </c>
      <c r="D7" s="382" t="s">
        <v>3</v>
      </c>
      <c r="E7" s="382" t="s">
        <v>103</v>
      </c>
      <c r="F7" s="383" t="s">
        <v>54</v>
      </c>
      <c r="G7" s="384" t="s">
        <v>252</v>
      </c>
      <c r="H7" s="384" t="s">
        <v>567</v>
      </c>
      <c r="I7" s="135"/>
      <c r="J7" s="135"/>
      <c r="K7" s="135"/>
      <c r="L7" s="135"/>
      <c r="M7" s="135"/>
    </row>
    <row r="8" spans="1:13">
      <c r="A8" s="413"/>
      <c r="B8" s="625" t="s">
        <v>79</v>
      </c>
      <c r="C8" s="625"/>
      <c r="D8" s="625"/>
      <c r="E8" s="414"/>
      <c r="F8" s="414"/>
      <c r="G8" s="414"/>
      <c r="H8" s="414"/>
    </row>
    <row r="9" spans="1:13">
      <c r="A9" s="425"/>
      <c r="B9" s="425"/>
      <c r="C9" s="425"/>
      <c r="D9" s="425"/>
      <c r="E9" s="425"/>
      <c r="F9" s="425"/>
      <c r="G9" s="425"/>
      <c r="H9" s="425"/>
    </row>
    <row r="10" spans="1:13" ht="12.75" customHeight="1">
      <c r="A10" s="385">
        <v>1</v>
      </c>
      <c r="B10" s="386" t="s">
        <v>113</v>
      </c>
      <c r="C10" s="386" t="s">
        <v>67</v>
      </c>
      <c r="D10" s="619">
        <v>10000000</v>
      </c>
      <c r="E10" s="619">
        <v>9950858.6099999994</v>
      </c>
      <c r="F10" s="622" t="s">
        <v>266</v>
      </c>
      <c r="G10" s="622" t="s">
        <v>369</v>
      </c>
      <c r="H10" s="710" t="s">
        <v>568</v>
      </c>
    </row>
    <row r="11" spans="1:13" ht="22.5">
      <c r="A11" s="385">
        <v>2</v>
      </c>
      <c r="B11" s="386" t="s">
        <v>114</v>
      </c>
      <c r="C11" s="386" t="s">
        <v>204</v>
      </c>
      <c r="D11" s="620"/>
      <c r="E11" s="620"/>
      <c r="F11" s="623"/>
      <c r="G11" s="623"/>
      <c r="H11" s="711"/>
    </row>
    <row r="12" spans="1:13" ht="22.5">
      <c r="A12" s="387">
        <v>3</v>
      </c>
      <c r="B12" s="386" t="s">
        <v>115</v>
      </c>
      <c r="C12" s="386" t="s">
        <v>203</v>
      </c>
      <c r="D12" s="620"/>
      <c r="E12" s="620"/>
      <c r="F12" s="623"/>
      <c r="G12" s="623"/>
      <c r="H12" s="711"/>
    </row>
    <row r="13" spans="1:13" ht="22.5">
      <c r="A13" s="385">
        <v>4</v>
      </c>
      <c r="B13" s="386" t="s">
        <v>116</v>
      </c>
      <c r="C13" s="386" t="s">
        <v>117</v>
      </c>
      <c r="D13" s="620"/>
      <c r="E13" s="620"/>
      <c r="F13" s="623"/>
      <c r="G13" s="623"/>
      <c r="H13" s="711"/>
    </row>
    <row r="14" spans="1:13">
      <c r="A14" s="387">
        <v>5</v>
      </c>
      <c r="B14" s="386" t="s">
        <v>66</v>
      </c>
      <c r="C14" s="386" t="s">
        <v>118</v>
      </c>
      <c r="D14" s="620"/>
      <c r="E14" s="620"/>
      <c r="F14" s="623"/>
      <c r="G14" s="623"/>
      <c r="H14" s="711"/>
    </row>
    <row r="15" spans="1:13">
      <c r="A15" s="387">
        <v>6</v>
      </c>
      <c r="B15" s="386" t="s">
        <v>119</v>
      </c>
      <c r="C15" s="386" t="s">
        <v>120</v>
      </c>
      <c r="D15" s="621"/>
      <c r="E15" s="621"/>
      <c r="F15" s="624"/>
      <c r="G15" s="624"/>
      <c r="H15" s="712"/>
    </row>
    <row r="16" spans="1:13" s="64" customFormat="1">
      <c r="A16" s="415"/>
      <c r="B16" s="626" t="s">
        <v>81</v>
      </c>
      <c r="C16" s="627"/>
      <c r="D16" s="388">
        <f>SUM(D10:D15)</f>
        <v>10000000</v>
      </c>
      <c r="E16" s="388">
        <f>SUM(E10:E15)</f>
        <v>9950858.6099999994</v>
      </c>
      <c r="F16" s="389"/>
      <c r="G16" s="389"/>
      <c r="H16" s="389"/>
      <c r="I16" s="68"/>
      <c r="J16" s="68"/>
      <c r="K16" s="68"/>
      <c r="L16" s="68"/>
      <c r="M16" s="68"/>
    </row>
    <row r="17" spans="1:13" s="64" customFormat="1">
      <c r="A17" s="390"/>
      <c r="B17" s="390"/>
      <c r="C17" s="390"/>
      <c r="D17" s="391"/>
      <c r="E17" s="391"/>
      <c r="F17" s="391"/>
      <c r="G17" s="391"/>
      <c r="H17" s="713"/>
      <c r="I17" s="68"/>
      <c r="J17" s="68"/>
      <c r="K17" s="68"/>
      <c r="L17" s="68"/>
      <c r="M17" s="68"/>
    </row>
    <row r="18" spans="1:13">
      <c r="A18" s="417"/>
      <c r="B18" s="618" t="s">
        <v>80</v>
      </c>
      <c r="C18" s="618"/>
      <c r="D18" s="618"/>
      <c r="E18" s="414"/>
      <c r="F18" s="414"/>
      <c r="G18" s="414"/>
      <c r="H18" s="414"/>
    </row>
    <row r="19" spans="1:13" ht="22.5">
      <c r="A19" s="387">
        <v>1</v>
      </c>
      <c r="B19" s="392" t="s">
        <v>207</v>
      </c>
      <c r="C19" s="392" t="s">
        <v>206</v>
      </c>
      <c r="D19" s="619">
        <v>10000000</v>
      </c>
      <c r="E19" s="628">
        <v>9532741.6899999995</v>
      </c>
      <c r="F19" s="622" t="s">
        <v>286</v>
      </c>
      <c r="G19" s="622" t="s">
        <v>348</v>
      </c>
      <c r="H19" s="710" t="s">
        <v>568</v>
      </c>
    </row>
    <row r="20" spans="1:13">
      <c r="A20" s="385">
        <v>2</v>
      </c>
      <c r="B20" s="386" t="s">
        <v>68</v>
      </c>
      <c r="C20" s="386" t="s">
        <v>121</v>
      </c>
      <c r="D20" s="620"/>
      <c r="E20" s="629"/>
      <c r="F20" s="623"/>
      <c r="G20" s="623"/>
      <c r="H20" s="711"/>
    </row>
    <row r="21" spans="1:13" ht="22.5">
      <c r="A21" s="385">
        <v>3</v>
      </c>
      <c r="B21" s="386" t="s">
        <v>68</v>
      </c>
      <c r="C21" s="386" t="s">
        <v>122</v>
      </c>
      <c r="D21" s="620"/>
      <c r="E21" s="629"/>
      <c r="F21" s="623"/>
      <c r="G21" s="623"/>
      <c r="H21" s="711"/>
    </row>
    <row r="22" spans="1:13">
      <c r="A22" s="385">
        <v>4</v>
      </c>
      <c r="B22" s="386" t="s">
        <v>68</v>
      </c>
      <c r="C22" s="386" t="s">
        <v>123</v>
      </c>
      <c r="D22" s="620"/>
      <c r="E22" s="629"/>
      <c r="F22" s="623"/>
      <c r="G22" s="623"/>
      <c r="H22" s="711"/>
    </row>
    <row r="23" spans="1:13" ht="22.5">
      <c r="A23" s="385">
        <v>5</v>
      </c>
      <c r="B23" s="386" t="s">
        <v>124</v>
      </c>
      <c r="C23" s="386" t="s">
        <v>125</v>
      </c>
      <c r="D23" s="620"/>
      <c r="E23" s="629"/>
      <c r="F23" s="623"/>
      <c r="G23" s="623"/>
      <c r="H23" s="711"/>
    </row>
    <row r="24" spans="1:13" ht="22.5">
      <c r="A24" s="385">
        <v>6</v>
      </c>
      <c r="B24" s="386" t="s">
        <v>126</v>
      </c>
      <c r="C24" s="386" t="s">
        <v>205</v>
      </c>
      <c r="D24" s="621"/>
      <c r="E24" s="630"/>
      <c r="F24" s="624"/>
      <c r="G24" s="624"/>
      <c r="H24" s="712"/>
    </row>
    <row r="25" spans="1:13">
      <c r="A25" s="415"/>
      <c r="B25" s="415" t="s">
        <v>82</v>
      </c>
      <c r="C25" s="416"/>
      <c r="D25" s="388">
        <f>+D19</f>
        <v>10000000</v>
      </c>
      <c r="E25" s="388">
        <f>+E19</f>
        <v>9532741.6899999995</v>
      </c>
      <c r="F25" s="393"/>
      <c r="G25" s="394"/>
      <c r="H25" s="394"/>
    </row>
    <row r="26" spans="1:13">
      <c r="A26" s="395"/>
      <c r="B26" s="395"/>
      <c r="C26" s="395"/>
      <c r="D26" s="396"/>
      <c r="E26" s="397"/>
      <c r="F26" s="397"/>
      <c r="G26" s="397"/>
      <c r="H26" s="714"/>
    </row>
    <row r="27" spans="1:13">
      <c r="A27" s="418"/>
      <c r="B27" s="414" t="s">
        <v>14</v>
      </c>
      <c r="C27" s="414"/>
      <c r="D27" s="414"/>
      <c r="E27" s="414"/>
      <c r="F27" s="414"/>
      <c r="G27" s="414"/>
      <c r="H27" s="414"/>
    </row>
    <row r="28" spans="1:13" ht="22.5">
      <c r="A28" s="387">
        <v>1</v>
      </c>
      <c r="B28" s="392" t="s">
        <v>127</v>
      </c>
      <c r="C28" s="392" t="s">
        <v>128</v>
      </c>
      <c r="D28" s="619">
        <v>10000000</v>
      </c>
      <c r="E28" s="619">
        <v>9997986.0500000007</v>
      </c>
      <c r="F28" s="622" t="s">
        <v>342</v>
      </c>
      <c r="G28" s="622" t="s">
        <v>347</v>
      </c>
      <c r="H28" s="710" t="s">
        <v>568</v>
      </c>
    </row>
    <row r="29" spans="1:13" ht="22.5">
      <c r="A29" s="387">
        <v>2</v>
      </c>
      <c r="B29" s="392" t="s">
        <v>129</v>
      </c>
      <c r="C29" s="392" t="s">
        <v>130</v>
      </c>
      <c r="D29" s="620"/>
      <c r="E29" s="620"/>
      <c r="F29" s="623"/>
      <c r="G29" s="623"/>
      <c r="H29" s="711"/>
    </row>
    <row r="30" spans="1:13">
      <c r="A30" s="387">
        <v>3</v>
      </c>
      <c r="B30" s="392" t="s">
        <v>69</v>
      </c>
      <c r="C30" s="392" t="s">
        <v>131</v>
      </c>
      <c r="D30" s="620"/>
      <c r="E30" s="620"/>
      <c r="F30" s="623"/>
      <c r="G30" s="623"/>
      <c r="H30" s="711"/>
    </row>
    <row r="31" spans="1:13">
      <c r="A31" s="387">
        <v>4</v>
      </c>
      <c r="B31" s="392" t="s">
        <v>127</v>
      </c>
      <c r="C31" s="392" t="s">
        <v>132</v>
      </c>
      <c r="D31" s="620"/>
      <c r="E31" s="620"/>
      <c r="F31" s="623"/>
      <c r="G31" s="623"/>
      <c r="H31" s="711"/>
    </row>
    <row r="32" spans="1:13" ht="22.5">
      <c r="A32" s="387">
        <v>5</v>
      </c>
      <c r="B32" s="392" t="s">
        <v>133</v>
      </c>
      <c r="C32" s="392" t="s">
        <v>134</v>
      </c>
      <c r="D32" s="620"/>
      <c r="E32" s="620"/>
      <c r="F32" s="623"/>
      <c r="G32" s="623"/>
      <c r="H32" s="711"/>
    </row>
    <row r="33" spans="1:13" ht="22.5">
      <c r="A33" s="387">
        <v>6</v>
      </c>
      <c r="B33" s="392" t="s">
        <v>135</v>
      </c>
      <c r="C33" s="392" t="s">
        <v>136</v>
      </c>
      <c r="D33" s="620"/>
      <c r="E33" s="620"/>
      <c r="F33" s="623"/>
      <c r="G33" s="623"/>
      <c r="H33" s="711"/>
    </row>
    <row r="34" spans="1:13" ht="22.5">
      <c r="A34" s="387">
        <v>7</v>
      </c>
      <c r="B34" s="392" t="s">
        <v>137</v>
      </c>
      <c r="C34" s="392" t="s">
        <v>138</v>
      </c>
      <c r="D34" s="621"/>
      <c r="E34" s="621"/>
      <c r="F34" s="624"/>
      <c r="G34" s="624"/>
      <c r="H34" s="712"/>
    </row>
    <row r="35" spans="1:13">
      <c r="A35" s="415"/>
      <c r="B35" s="415" t="s">
        <v>83</v>
      </c>
      <c r="C35" s="416"/>
      <c r="D35" s="388">
        <f>+D28</f>
        <v>10000000</v>
      </c>
      <c r="E35" s="388">
        <f>+E28</f>
        <v>9997986.0500000007</v>
      </c>
      <c r="F35" s="393"/>
      <c r="G35" s="394"/>
      <c r="H35" s="394"/>
    </row>
    <row r="36" spans="1:13">
      <c r="A36" s="390"/>
      <c r="B36" s="390"/>
      <c r="C36" s="390"/>
      <c r="D36" s="391"/>
      <c r="E36" s="391"/>
      <c r="F36" s="391"/>
      <c r="G36" s="391"/>
      <c r="H36" s="713"/>
    </row>
    <row r="37" spans="1:13">
      <c r="A37" s="417"/>
      <c r="B37" s="419" t="s">
        <v>15</v>
      </c>
      <c r="C37" s="419"/>
      <c r="D37" s="419"/>
      <c r="E37" s="414"/>
      <c r="F37" s="414"/>
      <c r="G37" s="414"/>
      <c r="H37" s="414"/>
    </row>
    <row r="38" spans="1:13" ht="45">
      <c r="A38" s="387">
        <v>1</v>
      </c>
      <c r="B38" s="392" t="s">
        <v>139</v>
      </c>
      <c r="C38" s="392" t="s">
        <v>140</v>
      </c>
      <c r="D38" s="619">
        <v>10000000</v>
      </c>
      <c r="E38" s="619">
        <v>9382282.3300000001</v>
      </c>
      <c r="F38" s="622" t="s">
        <v>343</v>
      </c>
      <c r="G38" s="622" t="s">
        <v>346</v>
      </c>
      <c r="H38" s="710" t="s">
        <v>568</v>
      </c>
    </row>
    <row r="39" spans="1:13" ht="45">
      <c r="A39" s="387">
        <v>2</v>
      </c>
      <c r="B39" s="392" t="s">
        <v>141</v>
      </c>
      <c r="C39" s="392" t="s">
        <v>142</v>
      </c>
      <c r="D39" s="620"/>
      <c r="E39" s="620"/>
      <c r="F39" s="623"/>
      <c r="G39" s="623"/>
      <c r="H39" s="711"/>
    </row>
    <row r="40" spans="1:13" ht="22.5">
      <c r="A40" s="387">
        <v>3</v>
      </c>
      <c r="B40" s="392" t="s">
        <v>70</v>
      </c>
      <c r="C40" s="392" t="s">
        <v>143</v>
      </c>
      <c r="D40" s="620"/>
      <c r="E40" s="620"/>
      <c r="F40" s="623"/>
      <c r="G40" s="623"/>
      <c r="H40" s="711"/>
    </row>
    <row r="41" spans="1:13" ht="22.5">
      <c r="A41" s="387">
        <v>4</v>
      </c>
      <c r="B41" s="392" t="s">
        <v>70</v>
      </c>
      <c r="C41" s="392" t="s">
        <v>144</v>
      </c>
      <c r="D41" s="621"/>
      <c r="E41" s="621"/>
      <c r="F41" s="624"/>
      <c r="G41" s="623"/>
      <c r="H41" s="711"/>
    </row>
    <row r="42" spans="1:13">
      <c r="A42" s="415"/>
      <c r="B42" s="415" t="s">
        <v>84</v>
      </c>
      <c r="C42" s="416"/>
      <c r="D42" s="398">
        <f>+D38</f>
        <v>10000000</v>
      </c>
      <c r="E42" s="398">
        <f>+E38</f>
        <v>9382282.3300000001</v>
      </c>
      <c r="F42" s="389"/>
      <c r="G42" s="389"/>
      <c r="H42" s="389"/>
    </row>
    <row r="43" spans="1:13" s="64" customFormat="1">
      <c r="A43" s="399"/>
      <c r="B43" s="399"/>
      <c r="C43" s="399"/>
      <c r="D43" s="391"/>
      <c r="E43" s="391"/>
      <c r="F43" s="391"/>
      <c r="G43" s="391"/>
      <c r="H43" s="713"/>
      <c r="I43" s="68"/>
      <c r="J43" s="68"/>
      <c r="K43" s="68"/>
      <c r="L43" s="68"/>
      <c r="M43" s="68"/>
    </row>
    <row r="44" spans="1:13">
      <c r="A44" s="417"/>
      <c r="B44" s="419" t="s">
        <v>16</v>
      </c>
      <c r="C44" s="419"/>
      <c r="D44" s="419"/>
      <c r="E44" s="414"/>
      <c r="F44" s="414"/>
      <c r="G44" s="414"/>
      <c r="H44" s="414"/>
    </row>
    <row r="45" spans="1:13" ht="22.5" customHeight="1">
      <c r="A45" s="387">
        <v>1</v>
      </c>
      <c r="B45" s="392" t="s">
        <v>76</v>
      </c>
      <c r="C45" s="392" t="s">
        <v>145</v>
      </c>
      <c r="D45" s="619">
        <v>10000000</v>
      </c>
      <c r="E45" s="619">
        <v>8900068.4900000002</v>
      </c>
      <c r="F45" s="622" t="s">
        <v>272</v>
      </c>
      <c r="G45" s="622" t="s">
        <v>345</v>
      </c>
      <c r="H45" s="710" t="s">
        <v>568</v>
      </c>
    </row>
    <row r="46" spans="1:13" ht="22.5">
      <c r="A46" s="387">
        <v>2</v>
      </c>
      <c r="B46" s="392" t="s">
        <v>146</v>
      </c>
      <c r="C46" s="392" t="s">
        <v>147</v>
      </c>
      <c r="D46" s="620"/>
      <c r="E46" s="620"/>
      <c r="F46" s="623"/>
      <c r="G46" s="623"/>
      <c r="H46" s="711"/>
    </row>
    <row r="47" spans="1:13" ht="22.5">
      <c r="A47" s="387">
        <v>3</v>
      </c>
      <c r="B47" s="392" t="s">
        <v>77</v>
      </c>
      <c r="C47" s="392" t="s">
        <v>148</v>
      </c>
      <c r="D47" s="620"/>
      <c r="E47" s="620"/>
      <c r="F47" s="623"/>
      <c r="G47" s="623"/>
      <c r="H47" s="711"/>
    </row>
    <row r="48" spans="1:13" ht="22.5">
      <c r="A48" s="387">
        <v>4</v>
      </c>
      <c r="B48" s="392" t="s">
        <v>68</v>
      </c>
      <c r="C48" s="392" t="s">
        <v>149</v>
      </c>
      <c r="D48" s="621"/>
      <c r="E48" s="621"/>
      <c r="F48" s="624"/>
      <c r="G48" s="624"/>
      <c r="H48" s="712"/>
    </row>
    <row r="49" spans="1:13">
      <c r="A49" s="415"/>
      <c r="B49" s="415" t="s">
        <v>85</v>
      </c>
      <c r="C49" s="416"/>
      <c r="D49" s="393">
        <f>+D45</f>
        <v>10000000</v>
      </c>
      <c r="E49" s="393">
        <f>+E45</f>
        <v>8900068.4900000002</v>
      </c>
      <c r="F49" s="393"/>
      <c r="G49" s="394"/>
      <c r="H49" s="394"/>
    </row>
    <row r="50" spans="1:13" s="64" customFormat="1">
      <c r="A50" s="399"/>
      <c r="B50" s="399"/>
      <c r="C50" s="399"/>
      <c r="D50" s="391"/>
      <c r="E50" s="391"/>
      <c r="F50" s="391"/>
      <c r="G50" s="391"/>
      <c r="H50" s="713"/>
      <c r="I50" s="68"/>
      <c r="J50" s="68"/>
      <c r="K50" s="68"/>
      <c r="L50" s="68"/>
      <c r="M50" s="68"/>
    </row>
    <row r="51" spans="1:13">
      <c r="A51" s="417"/>
      <c r="B51" s="419" t="s">
        <v>17</v>
      </c>
      <c r="C51" s="419"/>
      <c r="D51" s="419"/>
      <c r="E51" s="414"/>
      <c r="F51" s="414"/>
      <c r="G51" s="414"/>
      <c r="H51" s="414"/>
    </row>
    <row r="52" spans="1:13" ht="22.5">
      <c r="A52" s="385">
        <v>1</v>
      </c>
      <c r="B52" s="400" t="s">
        <v>73</v>
      </c>
      <c r="C52" s="400" t="s">
        <v>469</v>
      </c>
      <c r="D52" s="619">
        <v>10000000</v>
      </c>
      <c r="E52" s="631">
        <v>9985506.1199999992</v>
      </c>
      <c r="F52" s="634" t="s">
        <v>221</v>
      </c>
      <c r="G52" s="622" t="s">
        <v>518</v>
      </c>
      <c r="H52" s="710" t="s">
        <v>568</v>
      </c>
    </row>
    <row r="53" spans="1:13" ht="22.5">
      <c r="A53" s="385">
        <v>2</v>
      </c>
      <c r="B53" s="400" t="s">
        <v>150</v>
      </c>
      <c r="C53" s="400" t="s">
        <v>74</v>
      </c>
      <c r="D53" s="620"/>
      <c r="E53" s="632">
        <v>9985506.1199999992</v>
      </c>
      <c r="F53" s="635"/>
      <c r="G53" s="623"/>
      <c r="H53" s="711"/>
    </row>
    <row r="54" spans="1:13">
      <c r="A54" s="385">
        <v>3</v>
      </c>
      <c r="B54" s="400" t="s">
        <v>151</v>
      </c>
      <c r="C54" s="400" t="s">
        <v>152</v>
      </c>
      <c r="D54" s="620"/>
      <c r="E54" s="632">
        <v>9985506.1199999992</v>
      </c>
      <c r="F54" s="635"/>
      <c r="G54" s="623"/>
      <c r="H54" s="711"/>
    </row>
    <row r="55" spans="1:13" ht="22.5">
      <c r="A55" s="385">
        <v>4</v>
      </c>
      <c r="B55" s="401" t="s">
        <v>153</v>
      </c>
      <c r="C55" s="400" t="s">
        <v>154</v>
      </c>
      <c r="D55" s="620"/>
      <c r="E55" s="632">
        <v>9985506.1199999992</v>
      </c>
      <c r="F55" s="635"/>
      <c r="G55" s="623"/>
      <c r="H55" s="711"/>
    </row>
    <row r="56" spans="1:13" ht="33.75">
      <c r="A56" s="385">
        <v>5</v>
      </c>
      <c r="B56" s="402" t="s">
        <v>155</v>
      </c>
      <c r="C56" s="402" t="s">
        <v>156</v>
      </c>
      <c r="D56" s="621"/>
      <c r="E56" s="633">
        <v>9985506.1199999992</v>
      </c>
      <c r="F56" s="636"/>
      <c r="G56" s="624"/>
      <c r="H56" s="712"/>
    </row>
    <row r="57" spans="1:13">
      <c r="A57" s="415"/>
      <c r="B57" s="415" t="s">
        <v>86</v>
      </c>
      <c r="C57" s="416"/>
      <c r="D57" s="388">
        <f>SUM(D52:D56)</f>
        <v>10000000</v>
      </c>
      <c r="E57" s="388">
        <f>SUM(E52:E56)</f>
        <v>49927530.599999994</v>
      </c>
      <c r="F57" s="393"/>
      <c r="G57" s="394"/>
      <c r="H57" s="394"/>
    </row>
    <row r="58" spans="1:13">
      <c r="A58" s="390"/>
      <c r="B58" s="390"/>
      <c r="C58" s="390"/>
      <c r="D58" s="403"/>
      <c r="E58" s="403"/>
      <c r="F58" s="403"/>
      <c r="G58" s="403"/>
      <c r="H58" s="715"/>
    </row>
    <row r="59" spans="1:13">
      <c r="A59" s="417"/>
      <c r="B59" s="419" t="s">
        <v>18</v>
      </c>
      <c r="C59" s="419"/>
      <c r="D59" s="419"/>
      <c r="E59" s="414"/>
      <c r="F59" s="414"/>
      <c r="G59" s="414"/>
      <c r="H59" s="414"/>
    </row>
    <row r="60" spans="1:13" ht="22.5" customHeight="1">
      <c r="A60" s="405">
        <v>1</v>
      </c>
      <c r="B60" s="404" t="s">
        <v>157</v>
      </c>
      <c r="C60" s="404" t="s">
        <v>158</v>
      </c>
      <c r="D60" s="619">
        <v>10000000</v>
      </c>
      <c r="E60" s="619">
        <v>9876479.2999999989</v>
      </c>
      <c r="F60" s="637" t="s">
        <v>537</v>
      </c>
      <c r="G60" s="640" t="s">
        <v>538</v>
      </c>
      <c r="H60" s="716" t="s">
        <v>568</v>
      </c>
    </row>
    <row r="61" spans="1:13" ht="33.75">
      <c r="A61" s="405">
        <v>2</v>
      </c>
      <c r="B61" s="404" t="s">
        <v>159</v>
      </c>
      <c r="C61" s="404" t="s">
        <v>160</v>
      </c>
      <c r="D61" s="620"/>
      <c r="E61" s="620"/>
      <c r="F61" s="638"/>
      <c r="G61" s="641"/>
      <c r="H61" s="717"/>
    </row>
    <row r="62" spans="1:13" ht="33.75">
      <c r="A62" s="405">
        <v>3</v>
      </c>
      <c r="B62" s="406" t="s">
        <v>75</v>
      </c>
      <c r="C62" s="406" t="s">
        <v>161</v>
      </c>
      <c r="D62" s="621"/>
      <c r="E62" s="621"/>
      <c r="F62" s="639"/>
      <c r="G62" s="642"/>
      <c r="H62" s="718"/>
    </row>
    <row r="63" spans="1:13">
      <c r="A63" s="415"/>
      <c r="B63" s="415" t="s">
        <v>87</v>
      </c>
      <c r="C63" s="416"/>
      <c r="D63" s="393">
        <f>+D60</f>
        <v>10000000</v>
      </c>
      <c r="E63" s="393">
        <f>+E60</f>
        <v>9876479.2999999989</v>
      </c>
      <c r="F63" s="393"/>
      <c r="G63" s="394"/>
      <c r="H63" s="394"/>
    </row>
    <row r="64" spans="1:13" s="64" customFormat="1">
      <c r="A64" s="399"/>
      <c r="B64" s="399"/>
      <c r="C64" s="399"/>
      <c r="D64" s="391"/>
      <c r="E64" s="391"/>
      <c r="F64" s="391"/>
      <c r="G64" s="391"/>
      <c r="H64" s="713"/>
      <c r="I64" s="68"/>
      <c r="J64" s="68"/>
      <c r="K64" s="68"/>
      <c r="L64" s="68"/>
      <c r="M64" s="68"/>
    </row>
    <row r="65" spans="1:8">
      <c r="A65" s="417"/>
      <c r="B65" s="419" t="s">
        <v>19</v>
      </c>
      <c r="C65" s="419"/>
      <c r="D65" s="419"/>
      <c r="E65" s="414"/>
      <c r="F65" s="414"/>
      <c r="G65" s="414"/>
      <c r="H65" s="414"/>
    </row>
    <row r="66" spans="1:8" ht="45">
      <c r="A66" s="405">
        <v>1</v>
      </c>
      <c r="B66" s="404" t="s">
        <v>340</v>
      </c>
      <c r="C66" s="404" t="s">
        <v>212</v>
      </c>
      <c r="D66" s="619">
        <v>10000000</v>
      </c>
      <c r="E66" s="619">
        <v>9993369.3300000001</v>
      </c>
      <c r="F66" s="643" t="s">
        <v>367</v>
      </c>
      <c r="G66" s="643" t="s">
        <v>368</v>
      </c>
      <c r="H66" s="719" t="s">
        <v>568</v>
      </c>
    </row>
    <row r="67" spans="1:8" ht="22.5">
      <c r="A67" s="405">
        <v>2</v>
      </c>
      <c r="B67" s="404" t="s">
        <v>341</v>
      </c>
      <c r="C67" s="404" t="s">
        <v>162</v>
      </c>
      <c r="D67" s="620"/>
      <c r="E67" s="620"/>
      <c r="F67" s="644"/>
      <c r="G67" s="644"/>
      <c r="H67" s="720"/>
    </row>
    <row r="68" spans="1:8">
      <c r="A68" s="405">
        <v>3</v>
      </c>
      <c r="B68" s="404"/>
      <c r="C68" s="404" t="s">
        <v>163</v>
      </c>
      <c r="D68" s="620"/>
      <c r="E68" s="620"/>
      <c r="F68" s="644"/>
      <c r="G68" s="644"/>
      <c r="H68" s="720"/>
    </row>
    <row r="69" spans="1:8">
      <c r="A69" s="405">
        <v>4</v>
      </c>
      <c r="B69" s="404"/>
      <c r="C69" s="404" t="s">
        <v>164</v>
      </c>
      <c r="D69" s="620"/>
      <c r="E69" s="620"/>
      <c r="F69" s="644"/>
      <c r="G69" s="644"/>
      <c r="H69" s="720"/>
    </row>
    <row r="70" spans="1:8">
      <c r="A70" s="405">
        <v>5</v>
      </c>
      <c r="B70" s="404"/>
      <c r="C70" s="404" t="s">
        <v>165</v>
      </c>
      <c r="D70" s="621"/>
      <c r="E70" s="621"/>
      <c r="F70" s="645"/>
      <c r="G70" s="645"/>
      <c r="H70" s="721"/>
    </row>
    <row r="71" spans="1:8">
      <c r="A71" s="415"/>
      <c r="B71" s="415" t="s">
        <v>88</v>
      </c>
      <c r="C71" s="416"/>
      <c r="D71" s="388">
        <f>SUM(D66:D70)</f>
        <v>10000000</v>
      </c>
      <c r="E71" s="388">
        <f>SUM(E66:E70)</f>
        <v>9993369.3300000001</v>
      </c>
      <c r="F71" s="420"/>
      <c r="G71" s="420"/>
      <c r="H71" s="420"/>
    </row>
    <row r="72" spans="1:8">
      <c r="A72" s="390"/>
      <c r="B72" s="390"/>
      <c r="C72" s="390"/>
      <c r="D72" s="403"/>
      <c r="E72" s="403"/>
      <c r="F72" s="403"/>
      <c r="G72" s="403"/>
      <c r="H72" s="715"/>
    </row>
    <row r="73" spans="1:8">
      <c r="A73" s="417"/>
      <c r="B73" s="419" t="s">
        <v>20</v>
      </c>
      <c r="C73" s="419"/>
      <c r="D73" s="419"/>
      <c r="E73" s="414"/>
      <c r="F73" s="414"/>
      <c r="G73" s="414"/>
      <c r="H73" s="414"/>
    </row>
    <row r="74" spans="1:8" ht="33.75" customHeight="1">
      <c r="A74" s="407">
        <v>1</v>
      </c>
      <c r="B74" s="406" t="s">
        <v>71</v>
      </c>
      <c r="C74" s="406" t="s">
        <v>166</v>
      </c>
      <c r="D74" s="619">
        <v>10000000</v>
      </c>
      <c r="E74" s="619">
        <v>9997431.1399999987</v>
      </c>
      <c r="F74" s="634" t="s">
        <v>275</v>
      </c>
      <c r="G74" s="634" t="s">
        <v>344</v>
      </c>
      <c r="H74" s="722" t="s">
        <v>568</v>
      </c>
    </row>
    <row r="75" spans="1:8" ht="22.5">
      <c r="A75" s="405">
        <v>2</v>
      </c>
      <c r="B75" s="404" t="s">
        <v>167</v>
      </c>
      <c r="C75" s="404" t="s">
        <v>168</v>
      </c>
      <c r="D75" s="620"/>
      <c r="E75" s="620"/>
      <c r="F75" s="635"/>
      <c r="G75" s="635"/>
      <c r="H75" s="723"/>
    </row>
    <row r="76" spans="1:8" ht="22.5">
      <c r="A76" s="405">
        <v>3</v>
      </c>
      <c r="B76" s="404" t="s">
        <v>68</v>
      </c>
      <c r="C76" s="404" t="s">
        <v>169</v>
      </c>
      <c r="D76" s="620"/>
      <c r="E76" s="620"/>
      <c r="F76" s="635"/>
      <c r="G76" s="635"/>
      <c r="H76" s="723"/>
    </row>
    <row r="77" spans="1:8" ht="22.5">
      <c r="A77" s="405">
        <v>4</v>
      </c>
      <c r="B77" s="404" t="s">
        <v>68</v>
      </c>
      <c r="C77" s="404" t="s">
        <v>170</v>
      </c>
      <c r="D77" s="620"/>
      <c r="E77" s="620"/>
      <c r="F77" s="635"/>
      <c r="G77" s="635"/>
      <c r="H77" s="723"/>
    </row>
    <row r="78" spans="1:8">
      <c r="A78" s="405">
        <v>5</v>
      </c>
      <c r="B78" s="404" t="s">
        <v>171</v>
      </c>
      <c r="C78" s="404" t="s">
        <v>172</v>
      </c>
      <c r="D78" s="620"/>
      <c r="E78" s="620"/>
      <c r="F78" s="635"/>
      <c r="G78" s="635"/>
      <c r="H78" s="723"/>
    </row>
    <row r="79" spans="1:8">
      <c r="A79" s="405">
        <v>6</v>
      </c>
      <c r="B79" s="404" t="s">
        <v>66</v>
      </c>
      <c r="C79" s="404" t="s">
        <v>173</v>
      </c>
      <c r="D79" s="620"/>
      <c r="E79" s="620"/>
      <c r="F79" s="635"/>
      <c r="G79" s="635"/>
      <c r="H79" s="723"/>
    </row>
    <row r="80" spans="1:8">
      <c r="A80" s="405">
        <v>7</v>
      </c>
      <c r="B80" s="404" t="s">
        <v>66</v>
      </c>
      <c r="C80" s="404" t="s">
        <v>174</v>
      </c>
      <c r="D80" s="620"/>
      <c r="E80" s="620"/>
      <c r="F80" s="635"/>
      <c r="G80" s="635"/>
      <c r="H80" s="723"/>
    </row>
    <row r="81" spans="1:13" ht="22.5">
      <c r="A81" s="407">
        <v>8</v>
      </c>
      <c r="B81" s="406" t="s">
        <v>68</v>
      </c>
      <c r="C81" s="406" t="s">
        <v>175</v>
      </c>
      <c r="D81" s="621"/>
      <c r="E81" s="621"/>
      <c r="F81" s="636"/>
      <c r="G81" s="636"/>
      <c r="H81" s="724"/>
    </row>
    <row r="82" spans="1:13">
      <c r="A82" s="415"/>
      <c r="B82" s="415" t="s">
        <v>89</v>
      </c>
      <c r="C82" s="416"/>
      <c r="D82" s="388">
        <f>+D74</f>
        <v>10000000</v>
      </c>
      <c r="E82" s="388">
        <f>+E74</f>
        <v>9997431.1399999987</v>
      </c>
      <c r="F82" s="389"/>
      <c r="G82" s="389"/>
      <c r="H82" s="389"/>
    </row>
    <row r="83" spans="1:13" s="64" customFormat="1">
      <c r="A83" s="399"/>
      <c r="B83" s="399"/>
      <c r="C83" s="399"/>
      <c r="D83" s="391"/>
      <c r="E83" s="391"/>
      <c r="F83" s="391"/>
      <c r="G83" s="391"/>
      <c r="H83" s="713"/>
      <c r="I83" s="68"/>
      <c r="J83" s="68"/>
      <c r="K83" s="68"/>
      <c r="L83" s="68"/>
      <c r="M83" s="68"/>
    </row>
    <row r="84" spans="1:13">
      <c r="A84" s="417"/>
      <c r="B84" s="419" t="s">
        <v>21</v>
      </c>
      <c r="C84" s="419"/>
      <c r="D84" s="419"/>
      <c r="E84" s="414"/>
      <c r="F84" s="414"/>
      <c r="G84" s="414"/>
      <c r="H84" s="414"/>
    </row>
    <row r="85" spans="1:13" ht="22.5">
      <c r="A85" s="387">
        <v>1</v>
      </c>
      <c r="B85" s="401" t="s">
        <v>176</v>
      </c>
      <c r="C85" s="401" t="s">
        <v>177</v>
      </c>
      <c r="D85" s="619">
        <v>10000000</v>
      </c>
      <c r="E85" s="619">
        <v>9990776.8900000006</v>
      </c>
      <c r="F85" s="634" t="s">
        <v>265</v>
      </c>
      <c r="G85" s="634" t="s">
        <v>366</v>
      </c>
      <c r="H85" s="722" t="s">
        <v>568</v>
      </c>
    </row>
    <row r="86" spans="1:13" ht="22.5">
      <c r="A86" s="387">
        <v>2</v>
      </c>
      <c r="B86" s="401" t="s">
        <v>178</v>
      </c>
      <c r="C86" s="401" t="s">
        <v>179</v>
      </c>
      <c r="D86" s="620"/>
      <c r="E86" s="620"/>
      <c r="F86" s="635"/>
      <c r="G86" s="635"/>
      <c r="H86" s="723"/>
    </row>
    <row r="87" spans="1:13" ht="22.5">
      <c r="A87" s="387">
        <v>3</v>
      </c>
      <c r="B87" s="401" t="s">
        <v>180</v>
      </c>
      <c r="C87" s="401" t="s">
        <v>181</v>
      </c>
      <c r="D87" s="620"/>
      <c r="E87" s="620"/>
      <c r="F87" s="635"/>
      <c r="G87" s="635"/>
      <c r="H87" s="723"/>
    </row>
    <row r="88" spans="1:13" ht="33.75">
      <c r="A88" s="387">
        <v>4</v>
      </c>
      <c r="B88" s="401" t="s">
        <v>68</v>
      </c>
      <c r="C88" s="401" t="s">
        <v>182</v>
      </c>
      <c r="D88" s="621"/>
      <c r="E88" s="621"/>
      <c r="F88" s="636"/>
      <c r="G88" s="636"/>
      <c r="H88" s="724"/>
    </row>
    <row r="89" spans="1:13">
      <c r="A89" s="421"/>
      <c r="B89" s="421" t="s">
        <v>90</v>
      </c>
      <c r="C89" s="422"/>
      <c r="D89" s="408">
        <f>SUM(D85:D88)</f>
        <v>10000000</v>
      </c>
      <c r="E89" s="408">
        <f>SUM(E85:E88)</f>
        <v>9990776.8900000006</v>
      </c>
      <c r="F89" s="408"/>
      <c r="G89" s="408"/>
      <c r="H89" s="408"/>
    </row>
    <row r="90" spans="1:13" s="64" customFormat="1">
      <c r="A90" s="423"/>
      <c r="B90" s="409"/>
      <c r="C90" s="409"/>
      <c r="D90" s="410"/>
      <c r="E90" s="410"/>
      <c r="F90" s="410"/>
      <c r="G90" s="410"/>
      <c r="H90" s="725"/>
      <c r="I90" s="68"/>
      <c r="J90" s="68"/>
      <c r="K90" s="68"/>
      <c r="L90" s="68"/>
      <c r="M90" s="68"/>
    </row>
    <row r="91" spans="1:13">
      <c r="A91" s="424"/>
      <c r="B91" s="424" t="s">
        <v>461</v>
      </c>
      <c r="C91" s="419"/>
      <c r="D91" s="419"/>
      <c r="E91" s="419"/>
      <c r="F91" s="419"/>
      <c r="G91" s="419"/>
      <c r="H91" s="547"/>
    </row>
    <row r="92" spans="1:13" ht="30" customHeight="1">
      <c r="A92" s="412">
        <v>1</v>
      </c>
      <c r="B92" s="411" t="s">
        <v>183</v>
      </c>
      <c r="C92" s="411" t="s">
        <v>184</v>
      </c>
      <c r="D92" s="619">
        <v>10000000</v>
      </c>
      <c r="E92" s="646">
        <v>9996167.7400000002</v>
      </c>
      <c r="F92" s="622" t="s">
        <v>343</v>
      </c>
      <c r="G92" s="622" t="s">
        <v>519</v>
      </c>
      <c r="H92" s="710" t="s">
        <v>568</v>
      </c>
    </row>
    <row r="93" spans="1:13" ht="30" customHeight="1">
      <c r="A93" s="387">
        <v>2</v>
      </c>
      <c r="B93" s="401" t="s">
        <v>66</v>
      </c>
      <c r="C93" s="401" t="s">
        <v>185</v>
      </c>
      <c r="D93" s="621"/>
      <c r="E93" s="647">
        <v>9996167.7400000002</v>
      </c>
      <c r="F93" s="624"/>
      <c r="G93" s="624"/>
      <c r="H93" s="712"/>
    </row>
    <row r="94" spans="1:13">
      <c r="A94" s="415"/>
      <c r="B94" s="415" t="s">
        <v>91</v>
      </c>
      <c r="C94" s="416"/>
      <c r="D94" s="388">
        <f>SUM(D92:D93)</f>
        <v>10000000</v>
      </c>
      <c r="E94" s="388">
        <f>SUM(E92:E93)</f>
        <v>19992335.48</v>
      </c>
      <c r="F94" s="393"/>
      <c r="G94" s="394"/>
      <c r="H94" s="394"/>
    </row>
    <row r="95" spans="1:13">
      <c r="A95" s="417"/>
      <c r="B95" s="424" t="s">
        <v>462</v>
      </c>
      <c r="C95" s="424"/>
      <c r="D95" s="424"/>
      <c r="E95" s="414"/>
      <c r="F95" s="414"/>
      <c r="G95" s="414"/>
      <c r="H95" s="414"/>
    </row>
    <row r="96" spans="1:13" ht="22.5">
      <c r="A96" s="387">
        <v>1</v>
      </c>
      <c r="B96" s="401" t="s">
        <v>186</v>
      </c>
      <c r="C96" s="401" t="s">
        <v>187</v>
      </c>
      <c r="D96" s="619">
        <v>10000000</v>
      </c>
      <c r="E96" s="646">
        <v>9997425</v>
      </c>
      <c r="F96" s="622" t="s">
        <v>565</v>
      </c>
      <c r="G96" s="622" t="s">
        <v>520</v>
      </c>
      <c r="H96" s="710" t="s">
        <v>568</v>
      </c>
    </row>
    <row r="97" spans="1:8" ht="67.5">
      <c r="A97" s="387">
        <v>2</v>
      </c>
      <c r="B97" s="401" t="s">
        <v>68</v>
      </c>
      <c r="C97" s="401" t="s">
        <v>463</v>
      </c>
      <c r="D97" s="620"/>
      <c r="E97" s="648"/>
      <c r="F97" s="623"/>
      <c r="G97" s="623"/>
      <c r="H97" s="711"/>
    </row>
    <row r="98" spans="1:8" ht="22.5">
      <c r="A98" s="385">
        <v>3</v>
      </c>
      <c r="B98" s="400" t="s">
        <v>72</v>
      </c>
      <c r="C98" s="400" t="s">
        <v>464</v>
      </c>
      <c r="D98" s="621"/>
      <c r="E98" s="647"/>
      <c r="F98" s="624"/>
      <c r="G98" s="624"/>
      <c r="H98" s="712"/>
    </row>
    <row r="99" spans="1:8">
      <c r="A99" s="415">
        <f>SUBTOTAL(3,A8:A98)</f>
        <v>57</v>
      </c>
      <c r="B99" s="415" t="s">
        <v>92</v>
      </c>
      <c r="C99" s="416"/>
      <c r="D99" s="388">
        <f>SUM(D96:D98)</f>
        <v>10000000</v>
      </c>
      <c r="E99" s="388">
        <f>SUM(E96:E98)</f>
        <v>9997425</v>
      </c>
      <c r="F99" s="393"/>
      <c r="G99" s="394"/>
      <c r="H99" s="394"/>
    </row>
    <row r="100" spans="1:8">
      <c r="A100" s="415"/>
      <c r="B100" s="415" t="s">
        <v>93</v>
      </c>
      <c r="C100" s="416"/>
      <c r="D100" s="388">
        <f>+D16+D25+D35+D42+D49+D57+D63+D71+D82+D89+D94+D99</f>
        <v>120000000</v>
      </c>
      <c r="E100" s="388">
        <f>+E16+E25+E35+E42+E49+E57+E63+E71+E82+E89+E94+E99</f>
        <v>167539284.91</v>
      </c>
      <c r="F100" s="393"/>
      <c r="G100" s="394"/>
      <c r="H100" s="394"/>
    </row>
  </sheetData>
  <autoFilter ref="A7:G100"/>
  <mergeCells count="66">
    <mergeCell ref="H92:H93"/>
    <mergeCell ref="H96:H98"/>
    <mergeCell ref="H52:H56"/>
    <mergeCell ref="H60:H62"/>
    <mergeCell ref="H66:H70"/>
    <mergeCell ref="H74:H81"/>
    <mergeCell ref="H85:H88"/>
    <mergeCell ref="H10:H15"/>
    <mergeCell ref="H19:H24"/>
    <mergeCell ref="H28:H34"/>
    <mergeCell ref="H38:H41"/>
    <mergeCell ref="H45:H48"/>
    <mergeCell ref="E92:E93"/>
    <mergeCell ref="F92:F93"/>
    <mergeCell ref="G92:G93"/>
    <mergeCell ref="D96:D98"/>
    <mergeCell ref="E96:E98"/>
    <mergeCell ref="F96:F98"/>
    <mergeCell ref="G96:G98"/>
    <mergeCell ref="D92:D93"/>
    <mergeCell ref="E74:E81"/>
    <mergeCell ref="F74:F81"/>
    <mergeCell ref="G74:G81"/>
    <mergeCell ref="D85:D88"/>
    <mergeCell ref="E85:E88"/>
    <mergeCell ref="F85:F88"/>
    <mergeCell ref="G85:G88"/>
    <mergeCell ref="D74:D81"/>
    <mergeCell ref="E60:E62"/>
    <mergeCell ref="F60:F62"/>
    <mergeCell ref="G60:G62"/>
    <mergeCell ref="D66:D70"/>
    <mergeCell ref="E66:E70"/>
    <mergeCell ref="F66:F70"/>
    <mergeCell ref="G66:G70"/>
    <mergeCell ref="D60:D62"/>
    <mergeCell ref="E45:E48"/>
    <mergeCell ref="F45:F48"/>
    <mergeCell ref="G45:G48"/>
    <mergeCell ref="D52:D56"/>
    <mergeCell ref="E52:E56"/>
    <mergeCell ref="F52:F56"/>
    <mergeCell ref="G52:G56"/>
    <mergeCell ref="D45:D48"/>
    <mergeCell ref="D19:D24"/>
    <mergeCell ref="D28:D34"/>
    <mergeCell ref="G28:G34"/>
    <mergeCell ref="D38:D41"/>
    <mergeCell ref="E38:E41"/>
    <mergeCell ref="F38:F41"/>
    <mergeCell ref="G38:G41"/>
    <mergeCell ref="E19:E24"/>
    <mergeCell ref="F19:F24"/>
    <mergeCell ref="G19:G24"/>
    <mergeCell ref="E28:E34"/>
    <mergeCell ref="F28:F34"/>
    <mergeCell ref="A5:G5"/>
    <mergeCell ref="A2:G2"/>
    <mergeCell ref="A1:G1"/>
    <mergeCell ref="B18:D18"/>
    <mergeCell ref="E10:E15"/>
    <mergeCell ref="F10:F15"/>
    <mergeCell ref="G10:G15"/>
    <mergeCell ref="B8:D8"/>
    <mergeCell ref="B16:C16"/>
    <mergeCell ref="D10:D15"/>
  </mergeCells>
  <printOptions horizontalCentered="1" verticalCentered="1"/>
  <pageMargins left="0.23622047244094491" right="0.23622047244094491" top="0.74803149606299213" bottom="0.74803149606299213" header="0.31496062992125984" footer="0.31496062992125984"/>
  <pageSetup scale="85" fitToHeight="0" orientation="landscape" r:id="rId1"/>
  <headerFooter alignWithMargins="0">
    <oddHeader xml:space="preserve">&amp;R&amp;D
&amp;8&amp;T
</oddHeader>
    <oddFooter>&amp;C&amp;P</oddFooter>
  </headerFooter>
  <drawing r:id="rId2"/>
</worksheet>
</file>

<file path=xl/worksheets/sheet14.xml><?xml version="1.0" encoding="utf-8"?>
<worksheet xmlns="http://schemas.openxmlformats.org/spreadsheetml/2006/main" xmlns:r="http://schemas.openxmlformats.org/officeDocument/2006/relationships">
  <dimension ref="A1:G11"/>
  <sheetViews>
    <sheetView view="pageBreakPreview" topLeftCell="D1" zoomScaleNormal="100" zoomScaleSheetLayoutView="100" workbookViewId="0">
      <selection activeCell="H13" sqref="H13"/>
    </sheetView>
  </sheetViews>
  <sheetFormatPr baseColWidth="10" defaultColWidth="103.28515625" defaultRowHeight="15.75"/>
  <cols>
    <col min="1" max="1" width="9.85546875" style="10" customWidth="1"/>
    <col min="2" max="2" width="58.140625" style="27" customWidth="1"/>
    <col min="3" max="3" width="18" style="27" customWidth="1"/>
    <col min="4" max="4" width="19.28515625" style="27" customWidth="1"/>
    <col min="5" max="5" width="20" style="27" customWidth="1"/>
    <col min="6" max="6" width="18.42578125" style="27" bestFit="1" customWidth="1"/>
    <col min="7" max="7" width="11.85546875" style="27" customWidth="1"/>
    <col min="8" max="253" width="103.28515625" style="27"/>
    <col min="254" max="254" width="9.85546875" style="27" customWidth="1"/>
    <col min="255" max="255" width="80.5703125" style="27" customWidth="1"/>
    <col min="256" max="256" width="30" style="27" customWidth="1"/>
    <col min="257" max="257" width="39.7109375" style="27" customWidth="1"/>
    <col min="258" max="258" width="103.28515625" style="27" customWidth="1"/>
    <col min="259" max="509" width="103.28515625" style="27"/>
    <col min="510" max="510" width="9.85546875" style="27" customWidth="1"/>
    <col min="511" max="511" width="80.5703125" style="27" customWidth="1"/>
    <col min="512" max="512" width="30" style="27" customWidth="1"/>
    <col min="513" max="513" width="39.7109375" style="27" customWidth="1"/>
    <col min="514" max="514" width="103.28515625" style="27" customWidth="1"/>
    <col min="515" max="765" width="103.28515625" style="27"/>
    <col min="766" max="766" width="9.85546875" style="27" customWidth="1"/>
    <col min="767" max="767" width="80.5703125" style="27" customWidth="1"/>
    <col min="768" max="768" width="30" style="27" customWidth="1"/>
    <col min="769" max="769" width="39.7109375" style="27" customWidth="1"/>
    <col min="770" max="770" width="103.28515625" style="27" customWidth="1"/>
    <col min="771" max="1021" width="103.28515625" style="27"/>
    <col min="1022" max="1022" width="9.85546875" style="27" customWidth="1"/>
    <col min="1023" max="1023" width="80.5703125" style="27" customWidth="1"/>
    <col min="1024" max="1024" width="30" style="27" customWidth="1"/>
    <col min="1025" max="1025" width="39.7109375" style="27" customWidth="1"/>
    <col min="1026" max="1026" width="103.28515625" style="27" customWidth="1"/>
    <col min="1027" max="1277" width="103.28515625" style="27"/>
    <col min="1278" max="1278" width="9.85546875" style="27" customWidth="1"/>
    <col min="1279" max="1279" width="80.5703125" style="27" customWidth="1"/>
    <col min="1280" max="1280" width="30" style="27" customWidth="1"/>
    <col min="1281" max="1281" width="39.7109375" style="27" customWidth="1"/>
    <col min="1282" max="1282" width="103.28515625" style="27" customWidth="1"/>
    <col min="1283" max="1533" width="103.28515625" style="27"/>
    <col min="1534" max="1534" width="9.85546875" style="27" customWidth="1"/>
    <col min="1535" max="1535" width="80.5703125" style="27" customWidth="1"/>
    <col min="1536" max="1536" width="30" style="27" customWidth="1"/>
    <col min="1537" max="1537" width="39.7109375" style="27" customWidth="1"/>
    <col min="1538" max="1538" width="103.28515625" style="27" customWidth="1"/>
    <col min="1539" max="1789" width="103.28515625" style="27"/>
    <col min="1790" max="1790" width="9.85546875" style="27" customWidth="1"/>
    <col min="1791" max="1791" width="80.5703125" style="27" customWidth="1"/>
    <col min="1792" max="1792" width="30" style="27" customWidth="1"/>
    <col min="1793" max="1793" width="39.7109375" style="27" customWidth="1"/>
    <col min="1794" max="1794" width="103.28515625" style="27" customWidth="1"/>
    <col min="1795" max="2045" width="103.28515625" style="27"/>
    <col min="2046" max="2046" width="9.85546875" style="27" customWidth="1"/>
    <col min="2047" max="2047" width="80.5703125" style="27" customWidth="1"/>
    <col min="2048" max="2048" width="30" style="27" customWidth="1"/>
    <col min="2049" max="2049" width="39.7109375" style="27" customWidth="1"/>
    <col min="2050" max="2050" width="103.28515625" style="27" customWidth="1"/>
    <col min="2051" max="2301" width="103.28515625" style="27"/>
    <col min="2302" max="2302" width="9.85546875" style="27" customWidth="1"/>
    <col min="2303" max="2303" width="80.5703125" style="27" customWidth="1"/>
    <col min="2304" max="2304" width="30" style="27" customWidth="1"/>
    <col min="2305" max="2305" width="39.7109375" style="27" customWidth="1"/>
    <col min="2306" max="2306" width="103.28515625" style="27" customWidth="1"/>
    <col min="2307" max="2557" width="103.28515625" style="27"/>
    <col min="2558" max="2558" width="9.85546875" style="27" customWidth="1"/>
    <col min="2559" max="2559" width="80.5703125" style="27" customWidth="1"/>
    <col min="2560" max="2560" width="30" style="27" customWidth="1"/>
    <col min="2561" max="2561" width="39.7109375" style="27" customWidth="1"/>
    <col min="2562" max="2562" width="103.28515625" style="27" customWidth="1"/>
    <col min="2563" max="2813" width="103.28515625" style="27"/>
    <col min="2814" max="2814" width="9.85546875" style="27" customWidth="1"/>
    <col min="2815" max="2815" width="80.5703125" style="27" customWidth="1"/>
    <col min="2816" max="2816" width="30" style="27" customWidth="1"/>
    <col min="2817" max="2817" width="39.7109375" style="27" customWidth="1"/>
    <col min="2818" max="2818" width="103.28515625" style="27" customWidth="1"/>
    <col min="2819" max="3069" width="103.28515625" style="27"/>
    <col min="3070" max="3070" width="9.85546875" style="27" customWidth="1"/>
    <col min="3071" max="3071" width="80.5703125" style="27" customWidth="1"/>
    <col min="3072" max="3072" width="30" style="27" customWidth="1"/>
    <col min="3073" max="3073" width="39.7109375" style="27" customWidth="1"/>
    <col min="3074" max="3074" width="103.28515625" style="27" customWidth="1"/>
    <col min="3075" max="3325" width="103.28515625" style="27"/>
    <col min="3326" max="3326" width="9.85546875" style="27" customWidth="1"/>
    <col min="3327" max="3327" width="80.5703125" style="27" customWidth="1"/>
    <col min="3328" max="3328" width="30" style="27" customWidth="1"/>
    <col min="3329" max="3329" width="39.7109375" style="27" customWidth="1"/>
    <col min="3330" max="3330" width="103.28515625" style="27" customWidth="1"/>
    <col min="3331" max="3581" width="103.28515625" style="27"/>
    <col min="3582" max="3582" width="9.85546875" style="27" customWidth="1"/>
    <col min="3583" max="3583" width="80.5703125" style="27" customWidth="1"/>
    <col min="3584" max="3584" width="30" style="27" customWidth="1"/>
    <col min="3585" max="3585" width="39.7109375" style="27" customWidth="1"/>
    <col min="3586" max="3586" width="103.28515625" style="27" customWidth="1"/>
    <col min="3587" max="3837" width="103.28515625" style="27"/>
    <col min="3838" max="3838" width="9.85546875" style="27" customWidth="1"/>
    <col min="3839" max="3839" width="80.5703125" style="27" customWidth="1"/>
    <col min="3840" max="3840" width="30" style="27" customWidth="1"/>
    <col min="3841" max="3841" width="39.7109375" style="27" customWidth="1"/>
    <col min="3842" max="3842" width="103.28515625" style="27" customWidth="1"/>
    <col min="3843" max="4093" width="103.28515625" style="27"/>
    <col min="4094" max="4094" width="9.85546875" style="27" customWidth="1"/>
    <col min="4095" max="4095" width="80.5703125" style="27" customWidth="1"/>
    <col min="4096" max="4096" width="30" style="27" customWidth="1"/>
    <col min="4097" max="4097" width="39.7109375" style="27" customWidth="1"/>
    <col min="4098" max="4098" width="103.28515625" style="27" customWidth="1"/>
    <col min="4099" max="4349" width="103.28515625" style="27"/>
    <col min="4350" max="4350" width="9.85546875" style="27" customWidth="1"/>
    <col min="4351" max="4351" width="80.5703125" style="27" customWidth="1"/>
    <col min="4352" max="4352" width="30" style="27" customWidth="1"/>
    <col min="4353" max="4353" width="39.7109375" style="27" customWidth="1"/>
    <col min="4354" max="4354" width="103.28515625" style="27" customWidth="1"/>
    <col min="4355" max="4605" width="103.28515625" style="27"/>
    <col min="4606" max="4606" width="9.85546875" style="27" customWidth="1"/>
    <col min="4607" max="4607" width="80.5703125" style="27" customWidth="1"/>
    <col min="4608" max="4608" width="30" style="27" customWidth="1"/>
    <col min="4609" max="4609" width="39.7109375" style="27" customWidth="1"/>
    <col min="4610" max="4610" width="103.28515625" style="27" customWidth="1"/>
    <col min="4611" max="4861" width="103.28515625" style="27"/>
    <col min="4862" max="4862" width="9.85546875" style="27" customWidth="1"/>
    <col min="4863" max="4863" width="80.5703125" style="27" customWidth="1"/>
    <col min="4864" max="4864" width="30" style="27" customWidth="1"/>
    <col min="4865" max="4865" width="39.7109375" style="27" customWidth="1"/>
    <col min="4866" max="4866" width="103.28515625" style="27" customWidth="1"/>
    <col min="4867" max="5117" width="103.28515625" style="27"/>
    <col min="5118" max="5118" width="9.85546875" style="27" customWidth="1"/>
    <col min="5119" max="5119" width="80.5703125" style="27" customWidth="1"/>
    <col min="5120" max="5120" width="30" style="27" customWidth="1"/>
    <col min="5121" max="5121" width="39.7109375" style="27" customWidth="1"/>
    <col min="5122" max="5122" width="103.28515625" style="27" customWidth="1"/>
    <col min="5123" max="5373" width="103.28515625" style="27"/>
    <col min="5374" max="5374" width="9.85546875" style="27" customWidth="1"/>
    <col min="5375" max="5375" width="80.5703125" style="27" customWidth="1"/>
    <col min="5376" max="5376" width="30" style="27" customWidth="1"/>
    <col min="5377" max="5377" width="39.7109375" style="27" customWidth="1"/>
    <col min="5378" max="5378" width="103.28515625" style="27" customWidth="1"/>
    <col min="5379" max="5629" width="103.28515625" style="27"/>
    <col min="5630" max="5630" width="9.85546875" style="27" customWidth="1"/>
    <col min="5631" max="5631" width="80.5703125" style="27" customWidth="1"/>
    <col min="5632" max="5632" width="30" style="27" customWidth="1"/>
    <col min="5633" max="5633" width="39.7109375" style="27" customWidth="1"/>
    <col min="5634" max="5634" width="103.28515625" style="27" customWidth="1"/>
    <col min="5635" max="5885" width="103.28515625" style="27"/>
    <col min="5886" max="5886" width="9.85546875" style="27" customWidth="1"/>
    <col min="5887" max="5887" width="80.5703125" style="27" customWidth="1"/>
    <col min="5888" max="5888" width="30" style="27" customWidth="1"/>
    <col min="5889" max="5889" width="39.7109375" style="27" customWidth="1"/>
    <col min="5890" max="5890" width="103.28515625" style="27" customWidth="1"/>
    <col min="5891" max="6141" width="103.28515625" style="27"/>
    <col min="6142" max="6142" width="9.85546875" style="27" customWidth="1"/>
    <col min="6143" max="6143" width="80.5703125" style="27" customWidth="1"/>
    <col min="6144" max="6144" width="30" style="27" customWidth="1"/>
    <col min="6145" max="6145" width="39.7109375" style="27" customWidth="1"/>
    <col min="6146" max="6146" width="103.28515625" style="27" customWidth="1"/>
    <col min="6147" max="6397" width="103.28515625" style="27"/>
    <col min="6398" max="6398" width="9.85546875" style="27" customWidth="1"/>
    <col min="6399" max="6399" width="80.5703125" style="27" customWidth="1"/>
    <col min="6400" max="6400" width="30" style="27" customWidth="1"/>
    <col min="6401" max="6401" width="39.7109375" style="27" customWidth="1"/>
    <col min="6402" max="6402" width="103.28515625" style="27" customWidth="1"/>
    <col min="6403" max="6653" width="103.28515625" style="27"/>
    <col min="6654" max="6654" width="9.85546875" style="27" customWidth="1"/>
    <col min="6655" max="6655" width="80.5703125" style="27" customWidth="1"/>
    <col min="6656" max="6656" width="30" style="27" customWidth="1"/>
    <col min="6657" max="6657" width="39.7109375" style="27" customWidth="1"/>
    <col min="6658" max="6658" width="103.28515625" style="27" customWidth="1"/>
    <col min="6659" max="6909" width="103.28515625" style="27"/>
    <col min="6910" max="6910" width="9.85546875" style="27" customWidth="1"/>
    <col min="6911" max="6911" width="80.5703125" style="27" customWidth="1"/>
    <col min="6912" max="6912" width="30" style="27" customWidth="1"/>
    <col min="6913" max="6913" width="39.7109375" style="27" customWidth="1"/>
    <col min="6914" max="6914" width="103.28515625" style="27" customWidth="1"/>
    <col min="6915" max="7165" width="103.28515625" style="27"/>
    <col min="7166" max="7166" width="9.85546875" style="27" customWidth="1"/>
    <col min="7167" max="7167" width="80.5703125" style="27" customWidth="1"/>
    <col min="7168" max="7168" width="30" style="27" customWidth="1"/>
    <col min="7169" max="7169" width="39.7109375" style="27" customWidth="1"/>
    <col min="7170" max="7170" width="103.28515625" style="27" customWidth="1"/>
    <col min="7171" max="7421" width="103.28515625" style="27"/>
    <col min="7422" max="7422" width="9.85546875" style="27" customWidth="1"/>
    <col min="7423" max="7423" width="80.5703125" style="27" customWidth="1"/>
    <col min="7424" max="7424" width="30" style="27" customWidth="1"/>
    <col min="7425" max="7425" width="39.7109375" style="27" customWidth="1"/>
    <col min="7426" max="7426" width="103.28515625" style="27" customWidth="1"/>
    <col min="7427" max="7677" width="103.28515625" style="27"/>
    <col min="7678" max="7678" width="9.85546875" style="27" customWidth="1"/>
    <col min="7679" max="7679" width="80.5703125" style="27" customWidth="1"/>
    <col min="7680" max="7680" width="30" style="27" customWidth="1"/>
    <col min="7681" max="7681" width="39.7109375" style="27" customWidth="1"/>
    <col min="7682" max="7682" width="103.28515625" style="27" customWidth="1"/>
    <col min="7683" max="7933" width="103.28515625" style="27"/>
    <col min="7934" max="7934" width="9.85546875" style="27" customWidth="1"/>
    <col min="7935" max="7935" width="80.5703125" style="27" customWidth="1"/>
    <col min="7936" max="7936" width="30" style="27" customWidth="1"/>
    <col min="7937" max="7937" width="39.7109375" style="27" customWidth="1"/>
    <col min="7938" max="7938" width="103.28515625" style="27" customWidth="1"/>
    <col min="7939" max="8189" width="103.28515625" style="27"/>
    <col min="8190" max="8190" width="9.85546875" style="27" customWidth="1"/>
    <col min="8191" max="8191" width="80.5703125" style="27" customWidth="1"/>
    <col min="8192" max="8192" width="30" style="27" customWidth="1"/>
    <col min="8193" max="8193" width="39.7109375" style="27" customWidth="1"/>
    <col min="8194" max="8194" width="103.28515625" style="27" customWidth="1"/>
    <col min="8195" max="8445" width="103.28515625" style="27"/>
    <col min="8446" max="8446" width="9.85546875" style="27" customWidth="1"/>
    <col min="8447" max="8447" width="80.5703125" style="27" customWidth="1"/>
    <col min="8448" max="8448" width="30" style="27" customWidth="1"/>
    <col min="8449" max="8449" width="39.7109375" style="27" customWidth="1"/>
    <col min="8450" max="8450" width="103.28515625" style="27" customWidth="1"/>
    <col min="8451" max="8701" width="103.28515625" style="27"/>
    <col min="8702" max="8702" width="9.85546875" style="27" customWidth="1"/>
    <col min="8703" max="8703" width="80.5703125" style="27" customWidth="1"/>
    <col min="8704" max="8704" width="30" style="27" customWidth="1"/>
    <col min="8705" max="8705" width="39.7109375" style="27" customWidth="1"/>
    <col min="8706" max="8706" width="103.28515625" style="27" customWidth="1"/>
    <col min="8707" max="8957" width="103.28515625" style="27"/>
    <col min="8958" max="8958" width="9.85546875" style="27" customWidth="1"/>
    <col min="8959" max="8959" width="80.5703125" style="27" customWidth="1"/>
    <col min="8960" max="8960" width="30" style="27" customWidth="1"/>
    <col min="8961" max="8961" width="39.7109375" style="27" customWidth="1"/>
    <col min="8962" max="8962" width="103.28515625" style="27" customWidth="1"/>
    <col min="8963" max="9213" width="103.28515625" style="27"/>
    <col min="9214" max="9214" width="9.85546875" style="27" customWidth="1"/>
    <col min="9215" max="9215" width="80.5703125" style="27" customWidth="1"/>
    <col min="9216" max="9216" width="30" style="27" customWidth="1"/>
    <col min="9217" max="9217" width="39.7109375" style="27" customWidth="1"/>
    <col min="9218" max="9218" width="103.28515625" style="27" customWidth="1"/>
    <col min="9219" max="9469" width="103.28515625" style="27"/>
    <col min="9470" max="9470" width="9.85546875" style="27" customWidth="1"/>
    <col min="9471" max="9471" width="80.5703125" style="27" customWidth="1"/>
    <col min="9472" max="9472" width="30" style="27" customWidth="1"/>
    <col min="9473" max="9473" width="39.7109375" style="27" customWidth="1"/>
    <col min="9474" max="9474" width="103.28515625" style="27" customWidth="1"/>
    <col min="9475" max="9725" width="103.28515625" style="27"/>
    <col min="9726" max="9726" width="9.85546875" style="27" customWidth="1"/>
    <col min="9727" max="9727" width="80.5703125" style="27" customWidth="1"/>
    <col min="9728" max="9728" width="30" style="27" customWidth="1"/>
    <col min="9729" max="9729" width="39.7109375" style="27" customWidth="1"/>
    <col min="9730" max="9730" width="103.28515625" style="27" customWidth="1"/>
    <col min="9731" max="9981" width="103.28515625" style="27"/>
    <col min="9982" max="9982" width="9.85546875" style="27" customWidth="1"/>
    <col min="9983" max="9983" width="80.5703125" style="27" customWidth="1"/>
    <col min="9984" max="9984" width="30" style="27" customWidth="1"/>
    <col min="9985" max="9985" width="39.7109375" style="27" customWidth="1"/>
    <col min="9986" max="9986" width="103.28515625" style="27" customWidth="1"/>
    <col min="9987" max="10237" width="103.28515625" style="27"/>
    <col min="10238" max="10238" width="9.85546875" style="27" customWidth="1"/>
    <col min="10239" max="10239" width="80.5703125" style="27" customWidth="1"/>
    <col min="10240" max="10240" width="30" style="27" customWidth="1"/>
    <col min="10241" max="10241" width="39.7109375" style="27" customWidth="1"/>
    <col min="10242" max="10242" width="103.28515625" style="27" customWidth="1"/>
    <col min="10243" max="10493" width="103.28515625" style="27"/>
    <col min="10494" max="10494" width="9.85546875" style="27" customWidth="1"/>
    <col min="10495" max="10495" width="80.5703125" style="27" customWidth="1"/>
    <col min="10496" max="10496" width="30" style="27" customWidth="1"/>
    <col min="10497" max="10497" width="39.7109375" style="27" customWidth="1"/>
    <col min="10498" max="10498" width="103.28515625" style="27" customWidth="1"/>
    <col min="10499" max="10749" width="103.28515625" style="27"/>
    <col min="10750" max="10750" width="9.85546875" style="27" customWidth="1"/>
    <col min="10751" max="10751" width="80.5703125" style="27" customWidth="1"/>
    <col min="10752" max="10752" width="30" style="27" customWidth="1"/>
    <col min="10753" max="10753" width="39.7109375" style="27" customWidth="1"/>
    <col min="10754" max="10754" width="103.28515625" style="27" customWidth="1"/>
    <col min="10755" max="11005" width="103.28515625" style="27"/>
    <col min="11006" max="11006" width="9.85546875" style="27" customWidth="1"/>
    <col min="11007" max="11007" width="80.5703125" style="27" customWidth="1"/>
    <col min="11008" max="11008" width="30" style="27" customWidth="1"/>
    <col min="11009" max="11009" width="39.7109375" style="27" customWidth="1"/>
    <col min="11010" max="11010" width="103.28515625" style="27" customWidth="1"/>
    <col min="11011" max="11261" width="103.28515625" style="27"/>
    <col min="11262" max="11262" width="9.85546875" style="27" customWidth="1"/>
    <col min="11263" max="11263" width="80.5703125" style="27" customWidth="1"/>
    <col min="11264" max="11264" width="30" style="27" customWidth="1"/>
    <col min="11265" max="11265" width="39.7109375" style="27" customWidth="1"/>
    <col min="11266" max="11266" width="103.28515625" style="27" customWidth="1"/>
    <col min="11267" max="11517" width="103.28515625" style="27"/>
    <col min="11518" max="11518" width="9.85546875" style="27" customWidth="1"/>
    <col min="11519" max="11519" width="80.5703125" style="27" customWidth="1"/>
    <col min="11520" max="11520" width="30" style="27" customWidth="1"/>
    <col min="11521" max="11521" width="39.7109375" style="27" customWidth="1"/>
    <col min="11522" max="11522" width="103.28515625" style="27" customWidth="1"/>
    <col min="11523" max="11773" width="103.28515625" style="27"/>
    <col min="11774" max="11774" width="9.85546875" style="27" customWidth="1"/>
    <col min="11775" max="11775" width="80.5703125" style="27" customWidth="1"/>
    <col min="11776" max="11776" width="30" style="27" customWidth="1"/>
    <col min="11777" max="11777" width="39.7109375" style="27" customWidth="1"/>
    <col min="11778" max="11778" width="103.28515625" style="27" customWidth="1"/>
    <col min="11779" max="12029" width="103.28515625" style="27"/>
    <col min="12030" max="12030" width="9.85546875" style="27" customWidth="1"/>
    <col min="12031" max="12031" width="80.5703125" style="27" customWidth="1"/>
    <col min="12032" max="12032" width="30" style="27" customWidth="1"/>
    <col min="12033" max="12033" width="39.7109375" style="27" customWidth="1"/>
    <col min="12034" max="12034" width="103.28515625" style="27" customWidth="1"/>
    <col min="12035" max="12285" width="103.28515625" style="27"/>
    <col min="12286" max="12286" width="9.85546875" style="27" customWidth="1"/>
    <col min="12287" max="12287" width="80.5703125" style="27" customWidth="1"/>
    <col min="12288" max="12288" width="30" style="27" customWidth="1"/>
    <col min="12289" max="12289" width="39.7109375" style="27" customWidth="1"/>
    <col min="12290" max="12290" width="103.28515625" style="27" customWidth="1"/>
    <col min="12291" max="12541" width="103.28515625" style="27"/>
    <col min="12542" max="12542" width="9.85546875" style="27" customWidth="1"/>
    <col min="12543" max="12543" width="80.5703125" style="27" customWidth="1"/>
    <col min="12544" max="12544" width="30" style="27" customWidth="1"/>
    <col min="12545" max="12545" width="39.7109375" style="27" customWidth="1"/>
    <col min="12546" max="12546" width="103.28515625" style="27" customWidth="1"/>
    <col min="12547" max="12797" width="103.28515625" style="27"/>
    <col min="12798" max="12798" width="9.85546875" style="27" customWidth="1"/>
    <col min="12799" max="12799" width="80.5703125" style="27" customWidth="1"/>
    <col min="12800" max="12800" width="30" style="27" customWidth="1"/>
    <col min="12801" max="12801" width="39.7109375" style="27" customWidth="1"/>
    <col min="12802" max="12802" width="103.28515625" style="27" customWidth="1"/>
    <col min="12803" max="13053" width="103.28515625" style="27"/>
    <col min="13054" max="13054" width="9.85546875" style="27" customWidth="1"/>
    <col min="13055" max="13055" width="80.5703125" style="27" customWidth="1"/>
    <col min="13056" max="13056" width="30" style="27" customWidth="1"/>
    <col min="13057" max="13057" width="39.7109375" style="27" customWidth="1"/>
    <col min="13058" max="13058" width="103.28515625" style="27" customWidth="1"/>
    <col min="13059" max="13309" width="103.28515625" style="27"/>
    <col min="13310" max="13310" width="9.85546875" style="27" customWidth="1"/>
    <col min="13311" max="13311" width="80.5703125" style="27" customWidth="1"/>
    <col min="13312" max="13312" width="30" style="27" customWidth="1"/>
    <col min="13313" max="13313" width="39.7109375" style="27" customWidth="1"/>
    <col min="13314" max="13314" width="103.28515625" style="27" customWidth="1"/>
    <col min="13315" max="13565" width="103.28515625" style="27"/>
    <col min="13566" max="13566" width="9.85546875" style="27" customWidth="1"/>
    <col min="13567" max="13567" width="80.5703125" style="27" customWidth="1"/>
    <col min="13568" max="13568" width="30" style="27" customWidth="1"/>
    <col min="13569" max="13569" width="39.7109375" style="27" customWidth="1"/>
    <col min="13570" max="13570" width="103.28515625" style="27" customWidth="1"/>
    <col min="13571" max="13821" width="103.28515625" style="27"/>
    <col min="13822" max="13822" width="9.85546875" style="27" customWidth="1"/>
    <col min="13823" max="13823" width="80.5703125" style="27" customWidth="1"/>
    <col min="13824" max="13824" width="30" style="27" customWidth="1"/>
    <col min="13825" max="13825" width="39.7109375" style="27" customWidth="1"/>
    <col min="13826" max="13826" width="103.28515625" style="27" customWidth="1"/>
    <col min="13827" max="14077" width="103.28515625" style="27"/>
    <col min="14078" max="14078" width="9.85546875" style="27" customWidth="1"/>
    <col min="14079" max="14079" width="80.5703125" style="27" customWidth="1"/>
    <col min="14080" max="14080" width="30" style="27" customWidth="1"/>
    <col min="14081" max="14081" width="39.7109375" style="27" customWidth="1"/>
    <col min="14082" max="14082" width="103.28515625" style="27" customWidth="1"/>
    <col min="14083" max="14333" width="103.28515625" style="27"/>
    <col min="14334" max="14334" width="9.85546875" style="27" customWidth="1"/>
    <col min="14335" max="14335" width="80.5703125" style="27" customWidth="1"/>
    <col min="14336" max="14336" width="30" style="27" customWidth="1"/>
    <col min="14337" max="14337" width="39.7109375" style="27" customWidth="1"/>
    <col min="14338" max="14338" width="103.28515625" style="27" customWidth="1"/>
    <col min="14339" max="14589" width="103.28515625" style="27"/>
    <col min="14590" max="14590" width="9.85546875" style="27" customWidth="1"/>
    <col min="14591" max="14591" width="80.5703125" style="27" customWidth="1"/>
    <col min="14592" max="14592" width="30" style="27" customWidth="1"/>
    <col min="14593" max="14593" width="39.7109375" style="27" customWidth="1"/>
    <col min="14594" max="14594" width="103.28515625" style="27" customWidth="1"/>
    <col min="14595" max="14845" width="103.28515625" style="27"/>
    <col min="14846" max="14846" width="9.85546875" style="27" customWidth="1"/>
    <col min="14847" max="14847" width="80.5703125" style="27" customWidth="1"/>
    <col min="14848" max="14848" width="30" style="27" customWidth="1"/>
    <col min="14849" max="14849" width="39.7109375" style="27" customWidth="1"/>
    <col min="14850" max="14850" width="103.28515625" style="27" customWidth="1"/>
    <col min="14851" max="15101" width="103.28515625" style="27"/>
    <col min="15102" max="15102" width="9.85546875" style="27" customWidth="1"/>
    <col min="15103" max="15103" width="80.5703125" style="27" customWidth="1"/>
    <col min="15104" max="15104" width="30" style="27" customWidth="1"/>
    <col min="15105" max="15105" width="39.7109375" style="27" customWidth="1"/>
    <col min="15106" max="15106" width="103.28515625" style="27" customWidth="1"/>
    <col min="15107" max="15357" width="103.28515625" style="27"/>
    <col min="15358" max="15358" width="9.85546875" style="27" customWidth="1"/>
    <col min="15359" max="15359" width="80.5703125" style="27" customWidth="1"/>
    <col min="15360" max="15360" width="30" style="27" customWidth="1"/>
    <col min="15361" max="15361" width="39.7109375" style="27" customWidth="1"/>
    <col min="15362" max="15362" width="103.28515625" style="27" customWidth="1"/>
    <col min="15363" max="15613" width="103.28515625" style="27"/>
    <col min="15614" max="15614" width="9.85546875" style="27" customWidth="1"/>
    <col min="15615" max="15615" width="80.5703125" style="27" customWidth="1"/>
    <col min="15616" max="15616" width="30" style="27" customWidth="1"/>
    <col min="15617" max="15617" width="39.7109375" style="27" customWidth="1"/>
    <col min="15618" max="15618" width="103.28515625" style="27" customWidth="1"/>
    <col min="15619" max="15869" width="103.28515625" style="27"/>
    <col min="15870" max="15870" width="9.85546875" style="27" customWidth="1"/>
    <col min="15871" max="15871" width="80.5703125" style="27" customWidth="1"/>
    <col min="15872" max="15872" width="30" style="27" customWidth="1"/>
    <col min="15873" max="15873" width="39.7109375" style="27" customWidth="1"/>
    <col min="15874" max="15874" width="103.28515625" style="27" customWidth="1"/>
    <col min="15875" max="16125" width="103.28515625" style="27"/>
    <col min="16126" max="16126" width="9.85546875" style="27" customWidth="1"/>
    <col min="16127" max="16127" width="80.5703125" style="27" customWidth="1"/>
    <col min="16128" max="16128" width="30" style="27" customWidth="1"/>
    <col min="16129" max="16129" width="39.7109375" style="27" customWidth="1"/>
    <col min="16130" max="16130" width="103.28515625" style="27" customWidth="1"/>
    <col min="16131" max="16384" width="103.28515625" style="27"/>
  </cols>
  <sheetData>
    <row r="1" spans="1:7" ht="18.75">
      <c r="A1" s="566" t="s">
        <v>8</v>
      </c>
      <c r="B1" s="566"/>
      <c r="C1" s="566"/>
      <c r="D1" s="566"/>
      <c r="E1" s="6"/>
    </row>
    <row r="2" spans="1:7" ht="18.75">
      <c r="A2" s="566" t="s">
        <v>9</v>
      </c>
      <c r="B2" s="566"/>
      <c r="C2" s="566"/>
      <c r="D2" s="566"/>
      <c r="E2" s="6"/>
    </row>
    <row r="4" spans="1:7">
      <c r="A4" s="649" t="s">
        <v>31</v>
      </c>
      <c r="B4" s="649"/>
      <c r="C4" s="649"/>
      <c r="D4" s="649"/>
    </row>
    <row r="5" spans="1:7">
      <c r="A5" s="649"/>
      <c r="B5" s="649"/>
      <c r="C5" s="649"/>
      <c r="D5" s="649"/>
    </row>
    <row r="6" spans="1:7">
      <c r="A6" s="27"/>
      <c r="B6" s="28"/>
      <c r="C6" s="28"/>
      <c r="F6" s="69" t="s">
        <v>58</v>
      </c>
    </row>
    <row r="7" spans="1:7">
      <c r="A7" s="27"/>
      <c r="B7" s="28"/>
      <c r="C7" s="28"/>
      <c r="D7" s="29"/>
    </row>
    <row r="8" spans="1:7">
      <c r="A8" s="650" t="s">
        <v>2</v>
      </c>
      <c r="B8" s="650"/>
      <c r="C8" s="650"/>
      <c r="D8" s="650"/>
      <c r="E8" s="300"/>
      <c r="F8" s="515"/>
    </row>
    <row r="9" spans="1:7" ht="22.5">
      <c r="A9" s="426" t="s">
        <v>47</v>
      </c>
      <c r="B9" s="426" t="s">
        <v>25</v>
      </c>
      <c r="C9" s="426"/>
      <c r="D9" s="427" t="s">
        <v>3</v>
      </c>
      <c r="E9" s="426" t="s">
        <v>40</v>
      </c>
      <c r="F9" s="278" t="s">
        <v>199</v>
      </c>
      <c r="G9" s="278" t="s">
        <v>567</v>
      </c>
    </row>
    <row r="10" spans="1:7" ht="51.75" customHeight="1">
      <c r="A10" s="77">
        <v>1</v>
      </c>
      <c r="B10" s="428" t="s">
        <v>48</v>
      </c>
      <c r="C10" s="428" t="s">
        <v>49</v>
      </c>
      <c r="D10" s="429">
        <v>103000000</v>
      </c>
      <c r="E10" s="430" t="s">
        <v>566</v>
      </c>
      <c r="F10" s="429">
        <f>+D10</f>
        <v>103000000</v>
      </c>
      <c r="G10" s="726" t="s">
        <v>568</v>
      </c>
    </row>
    <row r="11" spans="1:7" ht="35.1" customHeight="1">
      <c r="A11" s="431">
        <v>1</v>
      </c>
      <c r="B11" s="432" t="s">
        <v>32</v>
      </c>
      <c r="C11" s="432"/>
      <c r="D11" s="432">
        <f>+D10</f>
        <v>103000000</v>
      </c>
      <c r="E11" s="432"/>
      <c r="F11" s="432">
        <f>+D11</f>
        <v>103000000</v>
      </c>
      <c r="G11" s="432"/>
    </row>
  </sheetData>
  <mergeCells count="5">
    <mergeCell ref="A1:D1"/>
    <mergeCell ref="A2:D2"/>
    <mergeCell ref="A4:D4"/>
    <mergeCell ref="A5:D5"/>
    <mergeCell ref="A8:D8"/>
  </mergeCells>
  <printOptions horizontalCentered="1"/>
  <pageMargins left="0.23622047244094491" right="0.23622047244094491" top="0.74803149606299213" bottom="0.74803149606299213" header="0.31496062992125984" footer="0.31496062992125984"/>
  <pageSetup scale="70" fitToHeight="0" orientation="landscape" r:id="rId1"/>
  <headerFooter>
    <oddHeader>&amp;R&amp;D
&amp;T</oddHeader>
  </headerFooter>
  <drawing r:id="rId2"/>
</worksheet>
</file>

<file path=xl/worksheets/sheet15.xml><?xml version="1.0" encoding="utf-8"?>
<worksheet xmlns="http://schemas.openxmlformats.org/spreadsheetml/2006/main" xmlns:r="http://schemas.openxmlformats.org/officeDocument/2006/relationships">
  <dimension ref="A2:L429"/>
  <sheetViews>
    <sheetView view="pageBreakPreview" topLeftCell="E1" zoomScaleNormal="100" zoomScaleSheetLayoutView="100" workbookViewId="0">
      <selection activeCell="L9" sqref="L9"/>
    </sheetView>
  </sheetViews>
  <sheetFormatPr baseColWidth="10" defaultRowHeight="15.75"/>
  <cols>
    <col min="1" max="1" width="5.42578125" style="10" customWidth="1"/>
    <col min="2" max="2" width="51" style="10" customWidth="1"/>
    <col min="3" max="3" width="18" style="10" customWidth="1"/>
    <col min="4" max="4" width="16.140625" style="31" customWidth="1"/>
    <col min="5" max="5" width="12.5703125" style="27" customWidth="1"/>
    <col min="6" max="6" width="14.28515625" style="27" customWidth="1"/>
    <col min="7" max="7" width="14.42578125" style="27" customWidth="1"/>
    <col min="8" max="8" width="14" style="27" customWidth="1"/>
    <col min="9" max="9" width="20.5703125" style="27" customWidth="1"/>
    <col min="10" max="10" width="27.7109375" style="27" customWidth="1"/>
    <col min="11" max="11" width="14.42578125" style="27" bestFit="1" customWidth="1"/>
    <col min="12" max="16384" width="11.42578125" style="27"/>
  </cols>
  <sheetData>
    <row r="2" spans="1:12" ht="18.75">
      <c r="A2" s="566" t="s">
        <v>8</v>
      </c>
      <c r="B2" s="566"/>
      <c r="C2" s="566"/>
      <c r="D2" s="566"/>
      <c r="E2" s="566"/>
      <c r="F2" s="566"/>
      <c r="G2" s="566"/>
      <c r="H2" s="566"/>
      <c r="I2" s="566"/>
      <c r="J2" s="566"/>
    </row>
    <row r="3" spans="1:12" ht="18.75">
      <c r="A3" s="566" t="s">
        <v>9</v>
      </c>
      <c r="B3" s="566"/>
      <c r="C3" s="566"/>
      <c r="D3" s="566"/>
      <c r="E3" s="566"/>
      <c r="F3" s="566"/>
      <c r="G3" s="566"/>
      <c r="H3" s="566"/>
      <c r="I3" s="566"/>
      <c r="J3" s="566"/>
    </row>
    <row r="4" spans="1:12">
      <c r="A4" s="27"/>
      <c r="B4" s="27"/>
      <c r="C4" s="27"/>
      <c r="J4" s="45" t="s">
        <v>57</v>
      </c>
      <c r="K4" s="69" t="s">
        <v>60</v>
      </c>
    </row>
    <row r="5" spans="1:12" ht="18.75">
      <c r="A5" s="653" t="s">
        <v>31</v>
      </c>
      <c r="B5" s="653"/>
      <c r="C5" s="653"/>
      <c r="D5" s="653"/>
      <c r="E5" s="653"/>
      <c r="F5" s="653"/>
      <c r="G5" s="653"/>
      <c r="H5" s="653"/>
      <c r="I5" s="653"/>
      <c r="J5" s="653"/>
    </row>
    <row r="6" spans="1:12" ht="15.75" customHeight="1">
      <c r="A6" s="654"/>
      <c r="B6" s="654"/>
      <c r="C6" s="654"/>
      <c r="D6" s="654"/>
      <c r="E6" s="654"/>
      <c r="F6" s="654"/>
      <c r="G6" s="654"/>
      <c r="H6" s="654"/>
      <c r="I6" s="654"/>
      <c r="J6" s="654"/>
    </row>
    <row r="7" spans="1:12" ht="15.75" customHeight="1">
      <c r="A7" s="44"/>
      <c r="B7" s="44"/>
      <c r="C7" s="23"/>
    </row>
    <row r="8" spans="1:12" s="43" customFormat="1" ht="27" customHeight="1">
      <c r="A8" s="427" t="s">
        <v>24</v>
      </c>
      <c r="B8" s="427" t="s">
        <v>25</v>
      </c>
      <c r="C8" s="427" t="s">
        <v>2</v>
      </c>
      <c r="D8" s="433" t="s">
        <v>5</v>
      </c>
      <c r="E8" s="433" t="s">
        <v>56</v>
      </c>
      <c r="F8" s="433"/>
      <c r="G8" s="433"/>
      <c r="H8" s="433"/>
      <c r="I8" s="433" t="s">
        <v>55</v>
      </c>
      <c r="J8" s="433" t="s">
        <v>54</v>
      </c>
      <c r="K8" s="278" t="s">
        <v>199</v>
      </c>
      <c r="L8" s="278" t="s">
        <v>567</v>
      </c>
    </row>
    <row r="9" spans="1:12" s="42" customFormat="1" ht="36" customHeight="1">
      <c r="A9" s="434">
        <v>1</v>
      </c>
      <c r="B9" s="435" t="s">
        <v>53</v>
      </c>
      <c r="C9" s="436" t="s">
        <v>52</v>
      </c>
      <c r="D9" s="437">
        <v>60000000</v>
      </c>
      <c r="E9" s="79">
        <v>0</v>
      </c>
      <c r="F9" s="79">
        <f>+D9*0.5</f>
        <v>30000000</v>
      </c>
      <c r="G9" s="79">
        <f>+D9*0.5</f>
        <v>30000000</v>
      </c>
      <c r="H9" s="79">
        <f>+G9+F9+E9</f>
        <v>60000000</v>
      </c>
      <c r="I9" s="437" t="s">
        <v>566</v>
      </c>
      <c r="J9" s="438" t="s">
        <v>51</v>
      </c>
      <c r="K9" s="437">
        <f>+D9</f>
        <v>60000000</v>
      </c>
      <c r="L9" s="727" t="s">
        <v>568</v>
      </c>
    </row>
    <row r="10" spans="1:12" s="2" customFormat="1" ht="18" customHeight="1">
      <c r="A10" s="431">
        <v>1</v>
      </c>
      <c r="B10" s="655" t="s">
        <v>5</v>
      </c>
      <c r="C10" s="656"/>
      <c r="D10" s="439">
        <f t="shared" ref="D10:H10" si="0">SUM(D9:D9)</f>
        <v>60000000</v>
      </c>
      <c r="E10" s="439">
        <f t="shared" si="0"/>
        <v>0</v>
      </c>
      <c r="F10" s="439">
        <f t="shared" si="0"/>
        <v>30000000</v>
      </c>
      <c r="G10" s="439">
        <f t="shared" si="0"/>
        <v>30000000</v>
      </c>
      <c r="H10" s="439">
        <f t="shared" si="0"/>
        <v>60000000</v>
      </c>
      <c r="I10" s="439">
        <f>SUM(I9:I9)</f>
        <v>0</v>
      </c>
      <c r="J10" s="439"/>
      <c r="K10" s="439">
        <f>+D10</f>
        <v>60000000</v>
      </c>
      <c r="L10" s="439"/>
    </row>
    <row r="11" spans="1:12" ht="31.5" customHeight="1">
      <c r="A11" s="651"/>
      <c r="B11" s="651"/>
      <c r="C11" s="652"/>
      <c r="D11" s="41"/>
    </row>
    <row r="12" spans="1:12">
      <c r="C12" s="34"/>
    </row>
    <row r="13" spans="1:12">
      <c r="C13" s="34"/>
    </row>
    <row r="14" spans="1:12">
      <c r="A14" s="27"/>
      <c r="B14" s="27"/>
      <c r="C14" s="34"/>
    </row>
    <row r="15" spans="1:12">
      <c r="A15" s="27"/>
      <c r="B15" s="27"/>
      <c r="C15" s="34"/>
    </row>
    <row r="16" spans="1:12">
      <c r="A16" s="27"/>
      <c r="B16" s="27"/>
      <c r="C16" s="34"/>
    </row>
    <row r="17" spans="1:8">
      <c r="A17" s="27"/>
      <c r="B17" s="27"/>
      <c r="C17" s="34"/>
      <c r="G17" s="11"/>
      <c r="H17" s="11"/>
    </row>
    <row r="18" spans="1:8">
      <c r="A18" s="27"/>
      <c r="B18" s="27"/>
      <c r="C18" s="34"/>
      <c r="G18" s="11"/>
      <c r="H18" s="11"/>
    </row>
    <row r="19" spans="1:8">
      <c r="A19" s="27"/>
      <c r="B19" s="27"/>
      <c r="C19" s="34"/>
    </row>
    <row r="20" spans="1:8">
      <c r="A20" s="27"/>
      <c r="B20" s="27"/>
      <c r="C20" s="34"/>
    </row>
    <row r="21" spans="1:8">
      <c r="A21" s="27"/>
      <c r="B21" s="27"/>
      <c r="C21" s="34"/>
    </row>
    <row r="22" spans="1:8">
      <c r="A22" s="27"/>
      <c r="B22" s="27"/>
      <c r="C22" s="34"/>
    </row>
    <row r="23" spans="1:8">
      <c r="A23" s="27"/>
      <c r="B23" s="27"/>
      <c r="C23" s="34"/>
    </row>
    <row r="24" spans="1:8">
      <c r="A24" s="27"/>
      <c r="B24" s="27"/>
      <c r="C24" s="34"/>
    </row>
    <row r="25" spans="1:8">
      <c r="A25" s="27"/>
      <c r="B25" s="27"/>
      <c r="C25" s="34"/>
    </row>
    <row r="26" spans="1:8">
      <c r="A26" s="27"/>
      <c r="B26" s="27"/>
      <c r="C26" s="34"/>
    </row>
    <row r="27" spans="1:8">
      <c r="A27" s="27"/>
      <c r="B27" s="27"/>
      <c r="C27" s="34"/>
    </row>
    <row r="28" spans="1:8">
      <c r="A28" s="27"/>
      <c r="B28" s="27"/>
      <c r="C28" s="34"/>
    </row>
    <row r="29" spans="1:8">
      <c r="A29" s="27"/>
      <c r="B29" s="27"/>
      <c r="C29" s="34"/>
    </row>
    <row r="30" spans="1:8">
      <c r="A30" s="27"/>
      <c r="B30" s="27"/>
      <c r="C30" s="34"/>
      <c r="D30" s="27"/>
    </row>
    <row r="31" spans="1:8">
      <c r="A31" s="27"/>
      <c r="B31" s="27"/>
      <c r="C31" s="34"/>
      <c r="D31" s="27"/>
    </row>
    <row r="32" spans="1:8">
      <c r="A32" s="27"/>
      <c r="B32" s="27"/>
      <c r="C32" s="34"/>
      <c r="D32" s="27"/>
    </row>
    <row r="33" spans="1:4">
      <c r="A33" s="27"/>
      <c r="B33" s="27"/>
      <c r="C33" s="34"/>
      <c r="D33" s="27"/>
    </row>
    <row r="34" spans="1:4">
      <c r="A34" s="27"/>
      <c r="B34" s="27"/>
      <c r="C34" s="34"/>
      <c r="D34" s="27"/>
    </row>
    <row r="35" spans="1:4">
      <c r="A35" s="27"/>
      <c r="B35" s="27"/>
      <c r="C35" s="34"/>
      <c r="D35" s="27"/>
    </row>
    <row r="36" spans="1:4">
      <c r="A36" s="27"/>
      <c r="B36" s="27"/>
      <c r="C36" s="34"/>
      <c r="D36" s="27"/>
    </row>
    <row r="37" spans="1:4">
      <c r="A37" s="27"/>
      <c r="B37" s="27"/>
      <c r="C37" s="34"/>
      <c r="D37" s="27"/>
    </row>
    <row r="38" spans="1:4">
      <c r="A38" s="27"/>
      <c r="B38" s="27"/>
      <c r="C38" s="34"/>
      <c r="D38" s="27"/>
    </row>
    <row r="39" spans="1:4">
      <c r="A39" s="27"/>
      <c r="B39" s="27"/>
      <c r="C39" s="34"/>
      <c r="D39" s="27"/>
    </row>
    <row r="40" spans="1:4">
      <c r="A40" s="27"/>
      <c r="B40" s="27"/>
      <c r="C40" s="34"/>
      <c r="D40" s="27"/>
    </row>
    <row r="41" spans="1:4">
      <c r="A41" s="27"/>
      <c r="B41" s="27"/>
      <c r="C41" s="34"/>
      <c r="D41" s="27"/>
    </row>
    <row r="42" spans="1:4">
      <c r="A42" s="27"/>
      <c r="B42" s="27"/>
      <c r="C42" s="34"/>
      <c r="D42" s="27"/>
    </row>
    <row r="43" spans="1:4">
      <c r="A43" s="27"/>
      <c r="B43" s="27"/>
      <c r="C43" s="34"/>
      <c r="D43" s="27"/>
    </row>
    <row r="44" spans="1:4">
      <c r="A44" s="27"/>
      <c r="B44" s="27"/>
      <c r="C44" s="34"/>
      <c r="D44" s="27"/>
    </row>
    <row r="45" spans="1:4">
      <c r="A45" s="27"/>
      <c r="B45" s="27"/>
      <c r="C45" s="34"/>
      <c r="D45" s="27"/>
    </row>
    <row r="46" spans="1:4">
      <c r="A46" s="27"/>
      <c r="B46" s="27"/>
      <c r="C46" s="34">
        <v>370887.52000000008</v>
      </c>
      <c r="D46" s="27"/>
    </row>
    <row r="47" spans="1:4">
      <c r="A47" s="27"/>
      <c r="B47" s="27"/>
      <c r="C47" s="34">
        <v>390296.73999999993</v>
      </c>
      <c r="D47" s="27"/>
    </row>
    <row r="48" spans="1:4">
      <c r="A48" s="27"/>
      <c r="B48" s="27"/>
      <c r="C48" s="34">
        <v>1136957.69</v>
      </c>
      <c r="D48" s="27"/>
    </row>
    <row r="49" spans="1:4">
      <c r="A49" s="27"/>
      <c r="B49" s="27"/>
      <c r="C49" s="34"/>
      <c r="D49" s="27"/>
    </row>
    <row r="50" spans="1:4">
      <c r="A50" s="27"/>
      <c r="B50" s="27"/>
      <c r="C50" s="34">
        <v>37822.9</v>
      </c>
      <c r="D50" s="27"/>
    </row>
    <row r="51" spans="1:4">
      <c r="A51" s="27"/>
      <c r="B51" s="27"/>
      <c r="C51" s="34"/>
      <c r="D51" s="27"/>
    </row>
    <row r="52" spans="1:4">
      <c r="A52" s="27"/>
      <c r="B52" s="27"/>
      <c r="C52" s="34"/>
      <c r="D52" s="27"/>
    </row>
    <row r="53" spans="1:4">
      <c r="A53" s="27"/>
      <c r="B53" s="27"/>
      <c r="C53" s="34"/>
      <c r="D53" s="27"/>
    </row>
    <row r="54" spans="1:4">
      <c r="A54" s="27"/>
      <c r="B54" s="27"/>
      <c r="C54" s="34"/>
      <c r="D54" s="27"/>
    </row>
    <row r="55" spans="1:4">
      <c r="A55" s="27"/>
      <c r="B55" s="27"/>
      <c r="C55" s="34">
        <v>59834.03</v>
      </c>
      <c r="D55" s="27"/>
    </row>
    <row r="56" spans="1:4">
      <c r="A56" s="27"/>
      <c r="B56" s="27"/>
      <c r="C56" s="34">
        <v>34721.360000000001</v>
      </c>
      <c r="D56" s="27"/>
    </row>
    <row r="57" spans="1:4">
      <c r="A57" s="27"/>
      <c r="B57" s="27"/>
      <c r="C57" s="34">
        <v>8470.92</v>
      </c>
      <c r="D57" s="27"/>
    </row>
    <row r="58" spans="1:4">
      <c r="A58" s="27"/>
      <c r="B58" s="27"/>
      <c r="C58" s="34">
        <v>17711.14</v>
      </c>
      <c r="D58" s="27"/>
    </row>
    <row r="59" spans="1:4">
      <c r="A59" s="27"/>
      <c r="B59" s="27"/>
      <c r="C59" s="34">
        <v>112378.68</v>
      </c>
      <c r="D59" s="27"/>
    </row>
    <row r="60" spans="1:4">
      <c r="A60" s="27"/>
      <c r="B60" s="27"/>
      <c r="C60" s="34">
        <v>15143.97</v>
      </c>
      <c r="D60" s="27"/>
    </row>
    <row r="61" spans="1:4">
      <c r="A61" s="27"/>
      <c r="B61" s="27"/>
      <c r="C61" s="34"/>
      <c r="D61" s="27"/>
    </row>
    <row r="62" spans="1:4">
      <c r="A62" s="27"/>
      <c r="B62" s="27"/>
      <c r="C62" s="34"/>
      <c r="D62" s="27"/>
    </row>
    <row r="63" spans="1:4">
      <c r="A63" s="27"/>
      <c r="B63" s="27"/>
      <c r="C63" s="34"/>
      <c r="D63" s="27"/>
    </row>
    <row r="64" spans="1:4">
      <c r="A64" s="27"/>
      <c r="B64" s="27"/>
      <c r="C64" s="34"/>
      <c r="D64" s="27"/>
    </row>
    <row r="65" spans="1:4">
      <c r="A65" s="27"/>
      <c r="B65" s="27"/>
      <c r="C65" s="34"/>
      <c r="D65" s="27"/>
    </row>
    <row r="66" spans="1:4">
      <c r="A66" s="27"/>
      <c r="B66" s="27"/>
      <c r="C66" s="34"/>
      <c r="D66" s="27"/>
    </row>
    <row r="67" spans="1:4">
      <c r="A67" s="27"/>
      <c r="B67" s="27"/>
      <c r="C67" s="34"/>
      <c r="D67" s="27"/>
    </row>
    <row r="68" spans="1:4">
      <c r="A68" s="27"/>
      <c r="B68" s="27"/>
      <c r="C68" s="34"/>
      <c r="D68" s="27"/>
    </row>
    <row r="69" spans="1:4">
      <c r="A69" s="27"/>
      <c r="B69" s="27"/>
      <c r="C69" s="34">
        <v>5505.54</v>
      </c>
      <c r="D69" s="27"/>
    </row>
    <row r="70" spans="1:4">
      <c r="A70" s="27"/>
      <c r="B70" s="27"/>
      <c r="C70" s="34"/>
      <c r="D70" s="27"/>
    </row>
    <row r="71" spans="1:4">
      <c r="A71" s="27"/>
      <c r="B71" s="27"/>
      <c r="C71" s="34">
        <v>97626.739999999991</v>
      </c>
      <c r="D71" s="27"/>
    </row>
    <row r="72" spans="1:4">
      <c r="A72" s="27"/>
      <c r="B72" s="27"/>
      <c r="C72" s="40">
        <v>6694.58</v>
      </c>
      <c r="D72" s="27"/>
    </row>
    <row r="73" spans="1:4">
      <c r="A73" s="27"/>
      <c r="B73" s="27"/>
      <c r="C73" s="34"/>
      <c r="D73" s="27"/>
    </row>
    <row r="74" spans="1:4">
      <c r="A74" s="27"/>
      <c r="B74" s="27"/>
      <c r="C74" s="34"/>
      <c r="D74" s="27"/>
    </row>
    <row r="75" spans="1:4">
      <c r="A75" s="27"/>
      <c r="B75" s="27"/>
      <c r="C75" s="34">
        <v>21896.18</v>
      </c>
      <c r="D75" s="27"/>
    </row>
    <row r="76" spans="1:4">
      <c r="A76" s="27"/>
      <c r="B76" s="27"/>
      <c r="C76" s="34"/>
      <c r="D76" s="27"/>
    </row>
    <row r="77" spans="1:4">
      <c r="A77" s="27"/>
      <c r="B77" s="27"/>
      <c r="C77" s="34"/>
      <c r="D77" s="27"/>
    </row>
    <row r="78" spans="1:4">
      <c r="A78" s="27"/>
      <c r="B78" s="27"/>
      <c r="C78" s="34"/>
      <c r="D78" s="27"/>
    </row>
    <row r="79" spans="1:4">
      <c r="A79" s="27"/>
      <c r="B79" s="27"/>
      <c r="C79" s="34"/>
      <c r="D79" s="27"/>
    </row>
    <row r="80" spans="1:4">
      <c r="A80" s="27"/>
      <c r="B80" s="27"/>
      <c r="C80" s="34"/>
      <c r="D80" s="27"/>
    </row>
    <row r="81" spans="1:4">
      <c r="A81" s="27"/>
      <c r="B81" s="27"/>
      <c r="C81" s="34"/>
      <c r="D81" s="27"/>
    </row>
    <row r="82" spans="1:4">
      <c r="A82" s="27"/>
      <c r="B82" s="27"/>
      <c r="C82" s="34"/>
      <c r="D82" s="27"/>
    </row>
    <row r="83" spans="1:4">
      <c r="A83" s="27"/>
      <c r="B83" s="27"/>
      <c r="C83" s="34"/>
      <c r="D83" s="27"/>
    </row>
    <row r="84" spans="1:4">
      <c r="A84" s="27"/>
      <c r="B84" s="27"/>
      <c r="C84" s="34"/>
      <c r="D84" s="27"/>
    </row>
    <row r="85" spans="1:4">
      <c r="A85" s="27"/>
      <c r="B85" s="27"/>
      <c r="C85" s="34"/>
      <c r="D85" s="27"/>
    </row>
    <row r="86" spans="1:4">
      <c r="A86" s="27"/>
      <c r="B86" s="27"/>
      <c r="C86" s="34"/>
      <c r="D86" s="27"/>
    </row>
    <row r="87" spans="1:4">
      <c r="A87" s="27"/>
      <c r="B87" s="27"/>
      <c r="C87" s="34"/>
      <c r="D87" s="27"/>
    </row>
    <row r="88" spans="1:4">
      <c r="A88" s="27"/>
      <c r="B88" s="27"/>
      <c r="C88" s="34">
        <v>150389.13</v>
      </c>
      <c r="D88" s="27"/>
    </row>
    <row r="89" spans="1:4">
      <c r="A89" s="27"/>
      <c r="B89" s="27"/>
      <c r="C89" s="34"/>
      <c r="D89" s="27"/>
    </row>
    <row r="90" spans="1:4">
      <c r="A90" s="27"/>
      <c r="B90" s="27"/>
      <c r="C90" s="34"/>
      <c r="D90" s="27"/>
    </row>
    <row r="91" spans="1:4">
      <c r="A91" s="27"/>
      <c r="B91" s="27"/>
      <c r="C91" s="34"/>
      <c r="D91" s="27"/>
    </row>
    <row r="92" spans="1:4">
      <c r="A92" s="27"/>
      <c r="B92" s="27"/>
      <c r="C92" s="34"/>
      <c r="D92" s="27"/>
    </row>
    <row r="93" spans="1:4">
      <c r="A93" s="27"/>
      <c r="B93" s="27"/>
      <c r="C93" s="34"/>
      <c r="D93" s="27"/>
    </row>
    <row r="94" spans="1:4">
      <c r="A94" s="27"/>
      <c r="B94" s="27"/>
      <c r="C94" s="34"/>
      <c r="D94" s="27"/>
    </row>
    <row r="95" spans="1:4">
      <c r="A95" s="27"/>
      <c r="B95" s="27"/>
      <c r="C95" s="34"/>
      <c r="D95" s="27"/>
    </row>
    <row r="96" spans="1:4">
      <c r="A96" s="27"/>
      <c r="B96" s="27"/>
      <c r="C96" s="34"/>
      <c r="D96" s="27"/>
    </row>
    <row r="97" spans="1:4">
      <c r="A97" s="27"/>
      <c r="B97" s="27"/>
      <c r="C97" s="34">
        <v>409168.57</v>
      </c>
      <c r="D97" s="27"/>
    </row>
    <row r="98" spans="1:4">
      <c r="A98" s="27"/>
      <c r="B98" s="27"/>
      <c r="C98" s="34"/>
      <c r="D98" s="27"/>
    </row>
    <row r="99" spans="1:4">
      <c r="A99" s="27"/>
      <c r="B99" s="27"/>
      <c r="C99" s="34"/>
      <c r="D99" s="27"/>
    </row>
    <row r="100" spans="1:4">
      <c r="A100" s="27"/>
      <c r="B100" s="27"/>
      <c r="C100" s="34">
        <v>68534.259999999995</v>
      </c>
      <c r="D100" s="27"/>
    </row>
    <row r="101" spans="1:4">
      <c r="A101" s="27"/>
      <c r="B101" s="27"/>
      <c r="C101" s="34"/>
      <c r="D101" s="27"/>
    </row>
    <row r="102" spans="1:4">
      <c r="A102" s="27"/>
      <c r="B102" s="27"/>
      <c r="C102" s="34">
        <v>29088.55</v>
      </c>
      <c r="D102" s="27"/>
    </row>
    <row r="103" spans="1:4">
      <c r="A103" s="27"/>
      <c r="B103" s="27"/>
      <c r="C103" s="34"/>
      <c r="D103" s="27"/>
    </row>
    <row r="104" spans="1:4">
      <c r="A104" s="27"/>
      <c r="B104" s="27"/>
      <c r="C104" s="34"/>
      <c r="D104" s="27"/>
    </row>
    <row r="105" spans="1:4">
      <c r="A105" s="27"/>
      <c r="B105" s="27"/>
      <c r="C105" s="34"/>
      <c r="D105" s="27"/>
    </row>
    <row r="106" spans="1:4">
      <c r="A106" s="27"/>
      <c r="B106" s="27"/>
      <c r="C106" s="40">
        <v>64024.84</v>
      </c>
      <c r="D106" s="27"/>
    </row>
    <row r="107" spans="1:4">
      <c r="A107" s="27"/>
      <c r="B107" s="27"/>
      <c r="C107" s="34"/>
      <c r="D107" s="27"/>
    </row>
    <row r="108" spans="1:4">
      <c r="A108" s="27"/>
      <c r="B108" s="27"/>
      <c r="C108" s="34"/>
      <c r="D108" s="27"/>
    </row>
    <row r="109" spans="1:4">
      <c r="A109" s="27"/>
      <c r="B109" s="27"/>
      <c r="C109" s="34"/>
      <c r="D109" s="27"/>
    </row>
    <row r="110" spans="1:4">
      <c r="A110" s="27"/>
      <c r="B110" s="27"/>
      <c r="C110" s="34"/>
      <c r="D110" s="27"/>
    </row>
    <row r="111" spans="1:4">
      <c r="A111" s="27"/>
      <c r="B111" s="27"/>
      <c r="C111" s="34"/>
      <c r="D111" s="27"/>
    </row>
    <row r="112" spans="1:4">
      <c r="A112" s="27"/>
      <c r="B112" s="27"/>
      <c r="C112" s="34"/>
      <c r="D112" s="27"/>
    </row>
    <row r="113" spans="1:4">
      <c r="A113" s="27"/>
      <c r="B113" s="27"/>
      <c r="C113" s="34"/>
      <c r="D113" s="27"/>
    </row>
    <row r="114" spans="1:4">
      <c r="A114" s="27"/>
      <c r="B114" s="27"/>
      <c r="C114" s="34"/>
      <c r="D114" s="27"/>
    </row>
    <row r="115" spans="1:4">
      <c r="A115" s="27"/>
      <c r="B115" s="27"/>
      <c r="C115" s="34"/>
      <c r="D115" s="27"/>
    </row>
    <row r="116" spans="1:4">
      <c r="A116" s="27"/>
      <c r="B116" s="27"/>
      <c r="C116" s="34"/>
      <c r="D116" s="27"/>
    </row>
    <row r="117" spans="1:4">
      <c r="A117" s="27"/>
      <c r="B117" s="27"/>
      <c r="C117" s="34"/>
      <c r="D117" s="27"/>
    </row>
    <row r="118" spans="1:4">
      <c r="A118" s="27"/>
      <c r="B118" s="27"/>
      <c r="C118" s="34"/>
      <c r="D118" s="27"/>
    </row>
    <row r="119" spans="1:4">
      <c r="A119" s="27"/>
      <c r="B119" s="27"/>
      <c r="C119" s="34"/>
      <c r="D119" s="27"/>
    </row>
    <row r="120" spans="1:4">
      <c r="A120" s="27"/>
      <c r="B120" s="27"/>
      <c r="C120" s="34"/>
      <c r="D120" s="27"/>
    </row>
    <row r="121" spans="1:4">
      <c r="A121" s="27"/>
      <c r="B121" s="27"/>
      <c r="C121" s="34">
        <v>47137.57</v>
      </c>
      <c r="D121" s="27"/>
    </row>
    <row r="122" spans="1:4">
      <c r="A122" s="27"/>
      <c r="B122" s="27"/>
      <c r="C122" s="34"/>
      <c r="D122" s="27"/>
    </row>
    <row r="123" spans="1:4">
      <c r="A123" s="27"/>
      <c r="B123" s="27"/>
      <c r="C123" s="34"/>
      <c r="D123" s="27"/>
    </row>
    <row r="124" spans="1:4">
      <c r="A124" s="27"/>
      <c r="B124" s="27"/>
      <c r="C124" s="34"/>
      <c r="D124" s="27"/>
    </row>
    <row r="125" spans="1:4">
      <c r="A125" s="27"/>
      <c r="B125" s="27"/>
      <c r="C125" s="34">
        <v>42810.07</v>
      </c>
      <c r="D125" s="27"/>
    </row>
    <row r="126" spans="1:4">
      <c r="A126" s="27"/>
      <c r="B126" s="27"/>
      <c r="C126" s="34"/>
      <c r="D126" s="27"/>
    </row>
    <row r="127" spans="1:4">
      <c r="A127" s="27"/>
      <c r="B127" s="27"/>
      <c r="C127" s="34">
        <v>5305.64</v>
      </c>
      <c r="D127" s="27"/>
    </row>
    <row r="128" spans="1:4">
      <c r="A128" s="27"/>
      <c r="B128" s="27"/>
      <c r="C128" s="34"/>
      <c r="D128" s="27"/>
    </row>
    <row r="129" spans="1:4">
      <c r="A129" s="27"/>
      <c r="B129" s="27"/>
      <c r="C129" s="34"/>
      <c r="D129" s="27"/>
    </row>
    <row r="130" spans="1:4">
      <c r="A130" s="27"/>
      <c r="B130" s="27"/>
      <c r="C130" s="34"/>
      <c r="D130" s="27"/>
    </row>
    <row r="131" spans="1:4">
      <c r="A131" s="27"/>
      <c r="B131" s="27"/>
      <c r="C131" s="34"/>
      <c r="D131" s="27"/>
    </row>
    <row r="132" spans="1:4">
      <c r="A132" s="27"/>
      <c r="B132" s="27"/>
      <c r="C132" s="34"/>
      <c r="D132" s="27"/>
    </row>
    <row r="133" spans="1:4">
      <c r="A133" s="27"/>
      <c r="B133" s="27"/>
      <c r="C133" s="34"/>
      <c r="D133" s="27"/>
    </row>
    <row r="134" spans="1:4">
      <c r="A134" s="27"/>
      <c r="B134" s="27"/>
      <c r="C134" s="34"/>
      <c r="D134" s="27"/>
    </row>
    <row r="135" spans="1:4">
      <c r="A135" s="27"/>
      <c r="B135" s="27"/>
      <c r="C135" s="34"/>
      <c r="D135" s="27"/>
    </row>
    <row r="136" spans="1:4">
      <c r="A136" s="27"/>
      <c r="B136" s="27"/>
      <c r="C136" s="34">
        <v>21178.080000000002</v>
      </c>
      <c r="D136" s="27"/>
    </row>
    <row r="137" spans="1:4">
      <c r="A137" s="27"/>
      <c r="B137" s="27"/>
      <c r="C137" s="34"/>
      <c r="D137" s="27"/>
    </row>
    <row r="138" spans="1:4">
      <c r="A138" s="27"/>
      <c r="B138" s="27"/>
      <c r="C138" s="34"/>
      <c r="D138" s="27"/>
    </row>
    <row r="139" spans="1:4">
      <c r="A139" s="27"/>
      <c r="B139" s="27"/>
      <c r="C139" s="34"/>
      <c r="D139" s="27"/>
    </row>
    <row r="140" spans="1:4">
      <c r="A140" s="27"/>
      <c r="B140" s="27"/>
      <c r="C140" s="34"/>
      <c r="D140" s="27"/>
    </row>
    <row r="141" spans="1:4">
      <c r="A141" s="27"/>
      <c r="B141" s="27"/>
      <c r="C141" s="34"/>
      <c r="D141" s="27"/>
    </row>
    <row r="142" spans="1:4">
      <c r="A142" s="27"/>
      <c r="B142" s="27"/>
      <c r="C142" s="34"/>
      <c r="D142" s="27"/>
    </row>
    <row r="143" spans="1:4">
      <c r="A143" s="27"/>
      <c r="B143" s="27"/>
      <c r="C143" s="34"/>
      <c r="D143" s="27"/>
    </row>
    <row r="144" spans="1:4">
      <c r="A144" s="27"/>
      <c r="B144" s="27"/>
      <c r="C144" s="34"/>
      <c r="D144" s="27"/>
    </row>
    <row r="145" spans="1:4">
      <c r="A145" s="27"/>
      <c r="B145" s="27"/>
      <c r="C145" s="34">
        <v>15325.43</v>
      </c>
      <c r="D145" s="27"/>
    </row>
    <row r="146" spans="1:4">
      <c r="A146" s="27"/>
      <c r="B146" s="27"/>
      <c r="C146" s="34">
        <v>40746.230000000003</v>
      </c>
      <c r="D146" s="27"/>
    </row>
    <row r="147" spans="1:4">
      <c r="A147" s="27"/>
      <c r="B147" s="27"/>
      <c r="C147" s="34">
        <v>14108.049999999997</v>
      </c>
      <c r="D147" s="27"/>
    </row>
    <row r="148" spans="1:4">
      <c r="A148" s="27"/>
      <c r="B148" s="27"/>
      <c r="C148" s="34">
        <v>22343.01</v>
      </c>
      <c r="D148" s="27"/>
    </row>
    <row r="149" spans="1:4">
      <c r="A149" s="27"/>
      <c r="B149" s="27"/>
      <c r="C149" s="34">
        <v>23063.290000000005</v>
      </c>
      <c r="D149" s="27"/>
    </row>
    <row r="150" spans="1:4">
      <c r="A150" s="27"/>
      <c r="B150" s="27"/>
      <c r="C150" s="40">
        <v>7436.35</v>
      </c>
      <c r="D150" s="27"/>
    </row>
    <row r="151" spans="1:4">
      <c r="A151" s="27"/>
      <c r="B151" s="27"/>
      <c r="C151" s="40">
        <v>19747.46</v>
      </c>
      <c r="D151" s="27"/>
    </row>
    <row r="152" spans="1:4">
      <c r="A152" s="27"/>
      <c r="B152" s="27"/>
      <c r="C152" s="34"/>
      <c r="D152" s="27"/>
    </row>
    <row r="153" spans="1:4">
      <c r="A153" s="27"/>
      <c r="B153" s="27"/>
      <c r="C153" s="34"/>
      <c r="D153" s="27"/>
    </row>
    <row r="154" spans="1:4">
      <c r="A154" s="27"/>
      <c r="B154" s="27"/>
      <c r="C154" s="34">
        <v>47027.1</v>
      </c>
      <c r="D154" s="27"/>
    </row>
    <row r="155" spans="1:4">
      <c r="A155" s="27"/>
      <c r="B155" s="27"/>
      <c r="C155" s="34">
        <v>26113.749999999996</v>
      </c>
      <c r="D155" s="27"/>
    </row>
    <row r="156" spans="1:4">
      <c r="A156" s="27"/>
      <c r="B156" s="27"/>
      <c r="C156" s="34">
        <v>295564.89</v>
      </c>
      <c r="D156" s="27"/>
    </row>
    <row r="157" spans="1:4">
      <c r="A157" s="27"/>
      <c r="B157" s="27"/>
      <c r="C157" s="34">
        <v>58381.65</v>
      </c>
      <c r="D157" s="27"/>
    </row>
    <row r="158" spans="1:4">
      <c r="A158" s="27"/>
      <c r="B158" s="27"/>
      <c r="C158" s="34">
        <v>18878.240000000002</v>
      </c>
      <c r="D158" s="27"/>
    </row>
    <row r="159" spans="1:4">
      <c r="A159" s="27"/>
      <c r="B159" s="27"/>
      <c r="C159" s="40">
        <v>29828.48</v>
      </c>
      <c r="D159" s="27"/>
    </row>
    <row r="160" spans="1:4">
      <c r="A160" s="27"/>
      <c r="B160" s="27"/>
      <c r="C160" s="34"/>
      <c r="D160" s="27"/>
    </row>
    <row r="161" spans="1:4">
      <c r="A161" s="27"/>
      <c r="B161" s="27"/>
      <c r="C161" s="34"/>
      <c r="D161" s="27"/>
    </row>
    <row r="162" spans="1:4">
      <c r="A162" s="27"/>
      <c r="B162" s="27"/>
      <c r="C162" s="34">
        <v>21426.729999999996</v>
      </c>
      <c r="D162" s="27"/>
    </row>
    <row r="163" spans="1:4">
      <c r="A163" s="27"/>
      <c r="B163" s="27"/>
      <c r="C163" s="34">
        <v>33918.83</v>
      </c>
      <c r="D163" s="27"/>
    </row>
    <row r="164" spans="1:4">
      <c r="A164" s="27"/>
      <c r="B164" s="27"/>
      <c r="C164" s="34"/>
      <c r="D164" s="27"/>
    </row>
    <row r="165" spans="1:4">
      <c r="A165" s="27"/>
      <c r="B165" s="27"/>
      <c r="C165" s="34">
        <v>28790.19</v>
      </c>
      <c r="D165" s="27"/>
    </row>
    <row r="166" spans="1:4">
      <c r="A166" s="27"/>
      <c r="B166" s="27"/>
      <c r="C166" s="34">
        <v>69294.77</v>
      </c>
      <c r="D166" s="27"/>
    </row>
    <row r="167" spans="1:4">
      <c r="A167" s="27"/>
      <c r="B167" s="27"/>
      <c r="C167" s="34">
        <v>3099.69</v>
      </c>
      <c r="D167" s="27"/>
    </row>
    <row r="168" spans="1:4">
      <c r="A168" s="27"/>
      <c r="B168" s="27"/>
      <c r="C168" s="34"/>
      <c r="D168" s="27"/>
    </row>
    <row r="169" spans="1:4">
      <c r="A169" s="27"/>
      <c r="B169" s="27"/>
      <c r="C169" s="34">
        <v>36183.26</v>
      </c>
      <c r="D169" s="27"/>
    </row>
    <row r="170" spans="1:4">
      <c r="A170" s="27"/>
      <c r="B170" s="27"/>
      <c r="C170" s="34"/>
      <c r="D170" s="27"/>
    </row>
    <row r="171" spans="1:4">
      <c r="A171" s="27"/>
      <c r="B171" s="27"/>
      <c r="C171" s="34"/>
      <c r="D171" s="27"/>
    </row>
    <row r="172" spans="1:4">
      <c r="A172" s="27"/>
      <c r="B172" s="27"/>
      <c r="C172" s="34">
        <v>7081.54</v>
      </c>
      <c r="D172" s="27"/>
    </row>
    <row r="173" spans="1:4">
      <c r="A173" s="27"/>
      <c r="B173" s="27"/>
      <c r="C173" s="34">
        <v>42264.06</v>
      </c>
      <c r="D173" s="27"/>
    </row>
    <row r="174" spans="1:4">
      <c r="A174" s="27"/>
      <c r="B174" s="27"/>
      <c r="C174" s="34"/>
      <c r="D174" s="27"/>
    </row>
    <row r="175" spans="1:4">
      <c r="A175" s="27"/>
      <c r="B175" s="27"/>
      <c r="C175" s="34"/>
      <c r="D175" s="27"/>
    </row>
    <row r="176" spans="1:4">
      <c r="A176" s="27"/>
      <c r="B176" s="27"/>
      <c r="C176" s="34"/>
      <c r="D176" s="27"/>
    </row>
    <row r="177" spans="1:4">
      <c r="A177" s="27"/>
      <c r="B177" s="27"/>
      <c r="C177" s="34">
        <v>37093.39</v>
      </c>
      <c r="D177" s="27"/>
    </row>
    <row r="178" spans="1:4">
      <c r="A178" s="27"/>
      <c r="B178" s="27"/>
      <c r="C178" s="34">
        <v>69945.63</v>
      </c>
      <c r="D178" s="27"/>
    </row>
    <row r="179" spans="1:4">
      <c r="A179" s="27"/>
      <c r="B179" s="27"/>
      <c r="C179" s="34">
        <v>39747.96</v>
      </c>
      <c r="D179" s="27"/>
    </row>
    <row r="180" spans="1:4">
      <c r="A180" s="27"/>
      <c r="B180" s="27"/>
      <c r="C180" s="34">
        <v>32053.26</v>
      </c>
      <c r="D180" s="27"/>
    </row>
    <row r="181" spans="1:4">
      <c r="A181" s="27"/>
      <c r="B181" s="27"/>
      <c r="C181" s="34">
        <v>15092.22</v>
      </c>
      <c r="D181" s="27"/>
    </row>
    <row r="182" spans="1:4">
      <c r="A182" s="27"/>
      <c r="B182" s="27"/>
      <c r="C182" s="34">
        <v>162308.72</v>
      </c>
      <c r="D182" s="27"/>
    </row>
    <row r="183" spans="1:4">
      <c r="A183" s="27"/>
      <c r="B183" s="27"/>
      <c r="C183" s="34">
        <v>223361.32000000004</v>
      </c>
      <c r="D183" s="27"/>
    </row>
    <row r="184" spans="1:4">
      <c r="A184" s="27"/>
      <c r="B184" s="27"/>
      <c r="C184" s="34"/>
      <c r="D184" s="27"/>
    </row>
    <row r="185" spans="1:4">
      <c r="A185" s="27"/>
      <c r="B185" s="27"/>
      <c r="C185" s="34"/>
      <c r="D185" s="27"/>
    </row>
    <row r="186" spans="1:4">
      <c r="A186" s="27"/>
      <c r="B186" s="27"/>
      <c r="C186" s="34">
        <v>13855.44</v>
      </c>
      <c r="D186" s="27"/>
    </row>
    <row r="187" spans="1:4">
      <c r="A187" s="27"/>
      <c r="B187" s="27"/>
      <c r="C187" s="34">
        <v>9597</v>
      </c>
      <c r="D187" s="27"/>
    </row>
    <row r="188" spans="1:4">
      <c r="A188" s="27"/>
      <c r="B188" s="27"/>
      <c r="C188" s="34">
        <v>8534.67</v>
      </c>
      <c r="D188" s="27"/>
    </row>
    <row r="189" spans="1:4">
      <c r="A189" s="27"/>
      <c r="B189" s="27"/>
      <c r="C189" s="34">
        <v>1990.93</v>
      </c>
      <c r="D189" s="27"/>
    </row>
    <row r="190" spans="1:4">
      <c r="A190" s="27"/>
      <c r="B190" s="27"/>
      <c r="C190" s="34"/>
      <c r="D190" s="27"/>
    </row>
    <row r="191" spans="1:4">
      <c r="A191" s="27"/>
      <c r="B191" s="27"/>
      <c r="C191" s="34">
        <v>25456.42</v>
      </c>
      <c r="D191" s="27"/>
    </row>
    <row r="192" spans="1:4">
      <c r="A192" s="27"/>
      <c r="B192" s="27"/>
      <c r="C192" s="34">
        <v>30718.720000000001</v>
      </c>
      <c r="D192" s="27"/>
    </row>
    <row r="193" spans="1:4">
      <c r="A193" s="27"/>
      <c r="B193" s="27"/>
      <c r="C193" s="40">
        <v>40920.71</v>
      </c>
      <c r="D193" s="27"/>
    </row>
    <row r="194" spans="1:4">
      <c r="A194" s="27"/>
      <c r="B194" s="27"/>
      <c r="C194" s="34">
        <v>20309.900000000001</v>
      </c>
      <c r="D194" s="27"/>
    </row>
    <row r="195" spans="1:4">
      <c r="A195" s="27"/>
      <c r="B195" s="27"/>
      <c r="C195" s="34"/>
      <c r="D195" s="27"/>
    </row>
    <row r="196" spans="1:4">
      <c r="A196" s="27"/>
      <c r="B196" s="27"/>
      <c r="C196" s="34"/>
      <c r="D196" s="27"/>
    </row>
    <row r="197" spans="1:4">
      <c r="A197" s="27"/>
      <c r="B197" s="27"/>
      <c r="C197" s="34"/>
      <c r="D197" s="27"/>
    </row>
    <row r="198" spans="1:4">
      <c r="A198" s="27"/>
      <c r="B198" s="27"/>
      <c r="C198" s="34"/>
      <c r="D198" s="27"/>
    </row>
    <row r="199" spans="1:4">
      <c r="A199" s="27"/>
      <c r="B199" s="27"/>
      <c r="C199" s="34">
        <v>94756.85</v>
      </c>
      <c r="D199" s="27"/>
    </row>
    <row r="200" spans="1:4">
      <c r="A200" s="27"/>
      <c r="B200" s="27"/>
      <c r="C200" s="34"/>
      <c r="D200" s="27"/>
    </row>
    <row r="201" spans="1:4">
      <c r="A201" s="27"/>
      <c r="B201" s="27"/>
      <c r="C201" s="34"/>
      <c r="D201" s="27"/>
    </row>
    <row r="202" spans="1:4">
      <c r="A202" s="27"/>
      <c r="B202" s="27"/>
      <c r="C202" s="34"/>
      <c r="D202" s="27"/>
    </row>
    <row r="203" spans="1:4">
      <c r="A203" s="27"/>
      <c r="B203" s="27"/>
      <c r="C203" s="34"/>
      <c r="D203" s="27"/>
    </row>
    <row r="204" spans="1:4">
      <c r="A204" s="27"/>
      <c r="B204" s="27"/>
      <c r="C204" s="34"/>
      <c r="D204" s="27"/>
    </row>
    <row r="205" spans="1:4">
      <c r="A205" s="27"/>
      <c r="B205" s="27"/>
      <c r="C205" s="34">
        <v>25906.220000000005</v>
      </c>
      <c r="D205" s="27"/>
    </row>
    <row r="206" spans="1:4">
      <c r="C206" s="34">
        <v>6556.88</v>
      </c>
    </row>
    <row r="207" spans="1:4">
      <c r="C207" s="34"/>
    </row>
    <row r="208" spans="1:4">
      <c r="C208" s="34">
        <v>19579.18</v>
      </c>
    </row>
    <row r="209" spans="1:4">
      <c r="C209" s="34"/>
    </row>
    <row r="210" spans="1:4">
      <c r="C210" s="34">
        <v>26625.67</v>
      </c>
    </row>
    <row r="211" spans="1:4">
      <c r="B211" s="10">
        <v>462618.93000000098</v>
      </c>
      <c r="C211" s="34">
        <v>3330.96</v>
      </c>
    </row>
    <row r="212" spans="1:4">
      <c r="C212" s="34"/>
    </row>
    <row r="213" spans="1:4" s="36" customFormat="1">
      <c r="A213" s="39"/>
      <c r="B213" s="39"/>
      <c r="C213" s="38"/>
      <c r="D213" s="37"/>
    </row>
    <row r="214" spans="1:4">
      <c r="C214" s="34"/>
    </row>
    <row r="215" spans="1:4">
      <c r="C215" s="34"/>
    </row>
    <row r="216" spans="1:4">
      <c r="C216" s="34"/>
    </row>
    <row r="217" spans="1:4">
      <c r="C217" s="34"/>
    </row>
    <row r="218" spans="1:4">
      <c r="C218" s="34"/>
    </row>
    <row r="219" spans="1:4">
      <c r="C219" s="34"/>
    </row>
    <row r="220" spans="1:4">
      <c r="C220" s="34"/>
    </row>
    <row r="221" spans="1:4">
      <c r="C221" s="34"/>
    </row>
    <row r="222" spans="1:4">
      <c r="A222" s="27"/>
      <c r="B222" s="27"/>
      <c r="C222" s="34"/>
      <c r="D222" s="27"/>
    </row>
    <row r="223" spans="1:4">
      <c r="A223" s="27"/>
      <c r="B223" s="27"/>
      <c r="C223" s="34"/>
      <c r="D223" s="27"/>
    </row>
    <row r="224" spans="1:4">
      <c r="A224" s="27"/>
      <c r="B224" s="27"/>
      <c r="C224" s="34"/>
      <c r="D224" s="27"/>
    </row>
    <row r="225" spans="1:4">
      <c r="A225" s="27"/>
      <c r="B225" s="27"/>
      <c r="C225" s="34"/>
      <c r="D225" s="27"/>
    </row>
    <row r="226" spans="1:4">
      <c r="A226" s="27"/>
      <c r="B226" s="27"/>
      <c r="C226" s="34"/>
      <c r="D226" s="27"/>
    </row>
    <row r="227" spans="1:4">
      <c r="A227" s="27"/>
      <c r="B227" s="27"/>
      <c r="C227" s="34"/>
      <c r="D227" s="27"/>
    </row>
    <row r="228" spans="1:4">
      <c r="A228" s="27"/>
      <c r="B228" s="27"/>
      <c r="C228" s="34"/>
      <c r="D228" s="27"/>
    </row>
    <row r="229" spans="1:4">
      <c r="A229" s="27"/>
      <c r="B229" s="27"/>
      <c r="C229" s="34"/>
      <c r="D229" s="27"/>
    </row>
    <row r="230" spans="1:4">
      <c r="A230" s="27"/>
      <c r="B230" s="27"/>
      <c r="C230" s="34"/>
      <c r="D230" s="27"/>
    </row>
    <row r="231" spans="1:4">
      <c r="A231" s="27"/>
      <c r="B231" s="27"/>
      <c r="C231" s="34"/>
      <c r="D231" s="27"/>
    </row>
    <row r="232" spans="1:4">
      <c r="A232" s="27"/>
      <c r="B232" s="27"/>
      <c r="C232" s="34"/>
      <c r="D232" s="27"/>
    </row>
    <row r="233" spans="1:4">
      <c r="A233" s="27"/>
      <c r="B233" s="27"/>
      <c r="C233" s="34"/>
      <c r="D233" s="27"/>
    </row>
    <row r="234" spans="1:4">
      <c r="A234" s="27"/>
      <c r="B234" s="27"/>
      <c r="C234" s="34"/>
      <c r="D234" s="27"/>
    </row>
    <row r="235" spans="1:4">
      <c r="A235" s="27"/>
      <c r="B235" s="27"/>
      <c r="C235" s="34"/>
      <c r="D235" s="27"/>
    </row>
    <row r="236" spans="1:4">
      <c r="A236" s="27"/>
      <c r="B236" s="27"/>
      <c r="C236" s="34"/>
      <c r="D236" s="27"/>
    </row>
    <row r="237" spans="1:4">
      <c r="A237" s="27"/>
      <c r="B237" s="27"/>
      <c r="C237" s="34"/>
      <c r="D237" s="27"/>
    </row>
    <row r="238" spans="1:4">
      <c r="A238" s="27"/>
      <c r="B238" s="27"/>
      <c r="C238" s="34"/>
      <c r="D238" s="27"/>
    </row>
    <row r="239" spans="1:4">
      <c r="A239" s="27"/>
      <c r="B239" s="27"/>
      <c r="C239" s="34"/>
      <c r="D239" s="27"/>
    </row>
    <row r="240" spans="1:4">
      <c r="A240" s="27"/>
      <c r="B240" s="27"/>
      <c r="C240" s="34"/>
      <c r="D240" s="27"/>
    </row>
    <row r="241" spans="1:4">
      <c r="A241" s="27"/>
      <c r="B241" s="27"/>
      <c r="C241" s="34"/>
      <c r="D241" s="27"/>
    </row>
    <row r="242" spans="1:4">
      <c r="A242" s="27"/>
      <c r="B242" s="27"/>
      <c r="C242" s="34"/>
      <c r="D242" s="27"/>
    </row>
    <row r="243" spans="1:4">
      <c r="A243" s="27"/>
      <c r="B243" s="27"/>
      <c r="C243" s="34"/>
      <c r="D243" s="27"/>
    </row>
    <row r="244" spans="1:4">
      <c r="A244" s="27"/>
      <c r="B244" s="27"/>
      <c r="C244" s="34"/>
      <c r="D244" s="27"/>
    </row>
    <row r="245" spans="1:4">
      <c r="A245" s="27"/>
      <c r="B245" s="27"/>
      <c r="C245" s="34"/>
      <c r="D245" s="27"/>
    </row>
    <row r="246" spans="1:4">
      <c r="A246" s="27"/>
      <c r="B246" s="27"/>
      <c r="C246" s="34"/>
      <c r="D246" s="27"/>
    </row>
    <row r="247" spans="1:4">
      <c r="A247" s="27"/>
      <c r="B247" s="27"/>
      <c r="C247" s="34"/>
      <c r="D247" s="27"/>
    </row>
    <row r="248" spans="1:4">
      <c r="A248" s="27"/>
      <c r="B248" s="27"/>
      <c r="C248" s="34"/>
      <c r="D248" s="27"/>
    </row>
    <row r="249" spans="1:4">
      <c r="A249" s="27"/>
      <c r="B249" s="27"/>
      <c r="C249" s="34"/>
      <c r="D249" s="27"/>
    </row>
    <row r="250" spans="1:4">
      <c r="A250" s="27"/>
      <c r="B250" s="27"/>
      <c r="C250" s="34"/>
      <c r="D250" s="27"/>
    </row>
    <row r="251" spans="1:4">
      <c r="A251" s="27"/>
      <c r="B251" s="27"/>
      <c r="C251" s="34"/>
      <c r="D251" s="27"/>
    </row>
    <row r="252" spans="1:4">
      <c r="A252" s="27"/>
      <c r="B252" s="27"/>
      <c r="C252" s="34"/>
      <c r="D252" s="27"/>
    </row>
    <row r="253" spans="1:4">
      <c r="A253" s="27"/>
      <c r="B253" s="27"/>
      <c r="C253" s="34"/>
      <c r="D253" s="27"/>
    </row>
    <row r="254" spans="1:4">
      <c r="A254" s="27"/>
      <c r="B254" s="27"/>
      <c r="C254" s="34"/>
      <c r="D254" s="27"/>
    </row>
    <row r="255" spans="1:4">
      <c r="A255" s="27"/>
      <c r="B255" s="27"/>
      <c r="C255" s="34"/>
      <c r="D255" s="27"/>
    </row>
    <row r="256" spans="1:4">
      <c r="A256" s="27"/>
      <c r="B256" s="27"/>
      <c r="C256" s="34"/>
      <c r="D256" s="27"/>
    </row>
    <row r="257" spans="1:4">
      <c r="A257" s="27"/>
      <c r="B257" s="27"/>
      <c r="C257" s="34"/>
      <c r="D257" s="27"/>
    </row>
    <row r="258" spans="1:4">
      <c r="A258" s="27"/>
      <c r="B258" s="27"/>
      <c r="C258" s="34"/>
      <c r="D258" s="27"/>
    </row>
    <row r="259" spans="1:4">
      <c r="A259" s="27"/>
      <c r="B259" s="27"/>
      <c r="C259" s="34"/>
      <c r="D259" s="27"/>
    </row>
    <row r="260" spans="1:4">
      <c r="A260" s="27"/>
      <c r="B260" s="27"/>
      <c r="C260" s="34"/>
      <c r="D260" s="27"/>
    </row>
    <row r="261" spans="1:4">
      <c r="A261" s="27"/>
      <c r="B261" s="27"/>
      <c r="C261" s="34"/>
      <c r="D261" s="27"/>
    </row>
    <row r="262" spans="1:4">
      <c r="A262" s="27"/>
      <c r="B262" s="27"/>
      <c r="C262" s="34"/>
      <c r="D262" s="27"/>
    </row>
    <row r="263" spans="1:4">
      <c r="A263" s="27"/>
      <c r="B263" s="27"/>
      <c r="C263" s="34"/>
      <c r="D263" s="27"/>
    </row>
    <row r="264" spans="1:4">
      <c r="A264" s="27"/>
      <c r="B264" s="27"/>
      <c r="C264" s="34"/>
      <c r="D264" s="27"/>
    </row>
    <row r="265" spans="1:4">
      <c r="A265" s="27"/>
      <c r="B265" s="27"/>
      <c r="C265" s="34"/>
      <c r="D265" s="27"/>
    </row>
    <row r="266" spans="1:4">
      <c r="A266" s="27"/>
      <c r="B266" s="27"/>
      <c r="C266" s="34"/>
      <c r="D266" s="27"/>
    </row>
    <row r="267" spans="1:4">
      <c r="A267" s="27"/>
      <c r="B267" s="27"/>
      <c r="C267" s="34"/>
      <c r="D267" s="27"/>
    </row>
    <row r="268" spans="1:4">
      <c r="A268" s="27"/>
      <c r="B268" s="27"/>
      <c r="C268" s="34"/>
      <c r="D268" s="27"/>
    </row>
    <row r="269" spans="1:4">
      <c r="A269" s="27"/>
      <c r="B269" s="27"/>
      <c r="C269" s="34"/>
      <c r="D269" s="27"/>
    </row>
    <row r="270" spans="1:4">
      <c r="A270" s="27"/>
      <c r="B270" s="27"/>
      <c r="C270" s="34"/>
      <c r="D270" s="27"/>
    </row>
    <row r="271" spans="1:4">
      <c r="A271" s="27"/>
      <c r="B271" s="27"/>
      <c r="C271" s="34"/>
      <c r="D271" s="27"/>
    </row>
    <row r="272" spans="1:4">
      <c r="A272" s="27"/>
      <c r="B272" s="27"/>
      <c r="C272" s="34"/>
      <c r="D272" s="27"/>
    </row>
    <row r="273" spans="1:4">
      <c r="A273" s="27"/>
      <c r="B273" s="27"/>
      <c r="C273" s="34"/>
      <c r="D273" s="27"/>
    </row>
    <row r="274" spans="1:4">
      <c r="A274" s="27"/>
      <c r="B274" s="27"/>
      <c r="C274" s="34"/>
      <c r="D274" s="27"/>
    </row>
    <row r="275" spans="1:4">
      <c r="A275" s="27"/>
      <c r="B275" s="27"/>
      <c r="C275" s="34"/>
      <c r="D275" s="27"/>
    </row>
    <row r="276" spans="1:4">
      <c r="A276" s="27"/>
      <c r="B276" s="27"/>
      <c r="C276" s="34"/>
      <c r="D276" s="27"/>
    </row>
    <row r="277" spans="1:4">
      <c r="A277" s="27"/>
      <c r="B277" s="27"/>
      <c r="C277" s="34"/>
      <c r="D277" s="27"/>
    </row>
    <row r="278" spans="1:4">
      <c r="A278" s="27"/>
      <c r="B278" s="27"/>
      <c r="C278" s="34"/>
      <c r="D278" s="27"/>
    </row>
    <row r="279" spans="1:4">
      <c r="A279" s="27"/>
      <c r="B279" s="27"/>
      <c r="C279" s="34"/>
      <c r="D279" s="27"/>
    </row>
    <row r="280" spans="1:4">
      <c r="A280" s="27"/>
      <c r="B280" s="27"/>
      <c r="C280" s="34"/>
      <c r="D280" s="27"/>
    </row>
    <row r="281" spans="1:4">
      <c r="A281" s="27"/>
      <c r="B281" s="27"/>
      <c r="C281" s="34"/>
      <c r="D281" s="27"/>
    </row>
    <row r="282" spans="1:4">
      <c r="A282" s="27"/>
      <c r="B282" s="27"/>
      <c r="C282" s="34"/>
      <c r="D282" s="27"/>
    </row>
    <row r="283" spans="1:4">
      <c r="A283" s="27"/>
      <c r="B283" s="27"/>
      <c r="C283" s="34"/>
      <c r="D283" s="27"/>
    </row>
    <row r="284" spans="1:4">
      <c r="A284" s="27"/>
      <c r="B284" s="27"/>
      <c r="C284" s="34"/>
      <c r="D284" s="27"/>
    </row>
    <row r="285" spans="1:4">
      <c r="A285" s="27"/>
      <c r="B285" s="27"/>
      <c r="C285" s="34"/>
      <c r="D285" s="27"/>
    </row>
    <row r="286" spans="1:4">
      <c r="A286" s="27"/>
      <c r="B286" s="27"/>
      <c r="C286" s="34"/>
      <c r="D286" s="27"/>
    </row>
    <row r="287" spans="1:4">
      <c r="A287" s="27"/>
      <c r="B287" s="27"/>
      <c r="C287" s="34"/>
      <c r="D287" s="27"/>
    </row>
    <row r="288" spans="1:4">
      <c r="A288" s="27"/>
      <c r="B288" s="27"/>
      <c r="C288" s="34"/>
      <c r="D288" s="27"/>
    </row>
    <row r="289" spans="1:4">
      <c r="A289" s="27"/>
      <c r="B289" s="27"/>
      <c r="C289" s="34"/>
      <c r="D289" s="27"/>
    </row>
    <row r="290" spans="1:4">
      <c r="A290" s="27"/>
      <c r="B290" s="27"/>
      <c r="C290" s="34"/>
      <c r="D290" s="27"/>
    </row>
    <row r="291" spans="1:4">
      <c r="A291" s="27"/>
      <c r="B291" s="27"/>
      <c r="C291" s="34"/>
      <c r="D291" s="27"/>
    </row>
    <row r="292" spans="1:4">
      <c r="A292" s="27"/>
      <c r="B292" s="27"/>
      <c r="C292" s="34"/>
      <c r="D292" s="27"/>
    </row>
    <row r="293" spans="1:4">
      <c r="A293" s="27"/>
      <c r="B293" s="27"/>
      <c r="C293" s="34"/>
      <c r="D293" s="27"/>
    </row>
    <row r="294" spans="1:4">
      <c r="A294" s="27"/>
      <c r="B294" s="27"/>
      <c r="C294" s="34"/>
      <c r="D294" s="27"/>
    </row>
    <row r="295" spans="1:4">
      <c r="A295" s="27"/>
      <c r="B295" s="27"/>
      <c r="C295" s="34"/>
      <c r="D295" s="27"/>
    </row>
    <row r="296" spans="1:4">
      <c r="A296" s="27"/>
      <c r="B296" s="27"/>
      <c r="C296" s="34"/>
      <c r="D296" s="27"/>
    </row>
    <row r="297" spans="1:4">
      <c r="A297" s="27"/>
      <c r="B297" s="27"/>
      <c r="C297" s="34"/>
      <c r="D297" s="27"/>
    </row>
    <row r="298" spans="1:4">
      <c r="A298" s="27"/>
      <c r="B298" s="27"/>
      <c r="C298" s="34"/>
      <c r="D298" s="27"/>
    </row>
    <row r="299" spans="1:4">
      <c r="A299" s="27"/>
      <c r="B299" s="27"/>
      <c r="C299" s="34"/>
      <c r="D299" s="27"/>
    </row>
    <row r="300" spans="1:4">
      <c r="A300" s="27"/>
      <c r="B300" s="27"/>
      <c r="C300" s="34"/>
      <c r="D300" s="27"/>
    </row>
    <row r="301" spans="1:4">
      <c r="A301" s="27"/>
      <c r="B301" s="27"/>
      <c r="C301" s="34"/>
      <c r="D301" s="27"/>
    </row>
    <row r="302" spans="1:4">
      <c r="A302" s="27"/>
      <c r="B302" s="27"/>
      <c r="C302" s="34"/>
      <c r="D302" s="27"/>
    </row>
    <row r="303" spans="1:4">
      <c r="A303" s="27"/>
      <c r="B303" s="27"/>
      <c r="C303" s="34"/>
      <c r="D303" s="27"/>
    </row>
    <row r="304" spans="1:4">
      <c r="A304" s="27"/>
      <c r="B304" s="27"/>
      <c r="C304" s="34"/>
      <c r="D304" s="27"/>
    </row>
    <row r="305" spans="1:4">
      <c r="A305" s="27"/>
      <c r="B305" s="27"/>
      <c r="C305" s="34"/>
      <c r="D305" s="27"/>
    </row>
    <row r="306" spans="1:4">
      <c r="A306" s="27"/>
      <c r="B306" s="27"/>
      <c r="C306" s="34"/>
      <c r="D306" s="27"/>
    </row>
    <row r="307" spans="1:4">
      <c r="A307" s="27"/>
      <c r="B307" s="27"/>
      <c r="C307" s="34"/>
      <c r="D307" s="27"/>
    </row>
    <row r="308" spans="1:4">
      <c r="A308" s="27"/>
      <c r="B308" s="27"/>
      <c r="C308" s="34"/>
      <c r="D308" s="27"/>
    </row>
    <row r="309" spans="1:4">
      <c r="A309" s="27"/>
      <c r="B309" s="27"/>
      <c r="C309" s="34"/>
      <c r="D309" s="27"/>
    </row>
    <row r="310" spans="1:4">
      <c r="A310" s="27"/>
      <c r="B310" s="27"/>
      <c r="C310" s="34"/>
      <c r="D310" s="27"/>
    </row>
    <row r="311" spans="1:4">
      <c r="A311" s="27"/>
      <c r="B311" s="27"/>
      <c r="C311" s="34"/>
      <c r="D311" s="27"/>
    </row>
    <row r="312" spans="1:4">
      <c r="A312" s="27"/>
      <c r="B312" s="27"/>
      <c r="C312" s="34"/>
      <c r="D312" s="27"/>
    </row>
    <row r="313" spans="1:4">
      <c r="A313" s="27"/>
      <c r="B313" s="27"/>
      <c r="C313" s="34"/>
      <c r="D313" s="27"/>
    </row>
    <row r="314" spans="1:4">
      <c r="A314" s="27"/>
      <c r="B314" s="27"/>
      <c r="C314" s="34"/>
      <c r="D314" s="27"/>
    </row>
    <row r="315" spans="1:4">
      <c r="A315" s="27"/>
      <c r="B315" s="27"/>
      <c r="C315" s="34"/>
      <c r="D315" s="27"/>
    </row>
    <row r="316" spans="1:4">
      <c r="A316" s="27"/>
      <c r="B316" s="27"/>
      <c r="C316" s="34"/>
      <c r="D316" s="27"/>
    </row>
    <row r="317" spans="1:4">
      <c r="A317" s="27"/>
      <c r="B317" s="27"/>
      <c r="C317" s="34"/>
      <c r="D317" s="27"/>
    </row>
    <row r="318" spans="1:4">
      <c r="A318" s="27"/>
      <c r="C318" s="34"/>
      <c r="D318" s="27"/>
    </row>
    <row r="319" spans="1:4">
      <c r="A319" s="27"/>
      <c r="C319" s="34"/>
      <c r="D319" s="27"/>
    </row>
    <row r="320" spans="1:4">
      <c r="A320" s="27"/>
      <c r="C320" s="34"/>
      <c r="D320" s="27"/>
    </row>
    <row r="321" spans="1:4">
      <c r="A321" s="27"/>
      <c r="C321" s="34"/>
      <c r="D321" s="27"/>
    </row>
    <row r="322" spans="1:4">
      <c r="A322" s="27"/>
      <c r="C322" s="34"/>
      <c r="D322" s="27"/>
    </row>
    <row r="323" spans="1:4">
      <c r="A323" s="27"/>
      <c r="C323" s="34"/>
      <c r="D323" s="27"/>
    </row>
    <row r="324" spans="1:4">
      <c r="A324" s="27"/>
      <c r="C324" s="34"/>
      <c r="D324" s="27"/>
    </row>
    <row r="325" spans="1:4">
      <c r="A325" s="27"/>
      <c r="C325" s="34"/>
      <c r="D325" s="27"/>
    </row>
    <row r="326" spans="1:4">
      <c r="A326" s="27"/>
      <c r="C326" s="34"/>
      <c r="D326" s="27"/>
    </row>
    <row r="327" spans="1:4">
      <c r="A327" s="27"/>
      <c r="C327" s="34"/>
      <c r="D327" s="27"/>
    </row>
    <row r="328" spans="1:4">
      <c r="A328" s="27"/>
      <c r="C328" s="34"/>
      <c r="D328" s="27"/>
    </row>
    <row r="329" spans="1:4">
      <c r="A329" s="27"/>
      <c r="C329" s="34"/>
      <c r="D329" s="27"/>
    </row>
    <row r="330" spans="1:4">
      <c r="A330" s="27"/>
      <c r="C330" s="34"/>
      <c r="D330" s="27"/>
    </row>
    <row r="331" spans="1:4">
      <c r="A331" s="27"/>
      <c r="C331" s="34"/>
      <c r="D331" s="27"/>
    </row>
    <row r="332" spans="1:4">
      <c r="A332" s="27"/>
      <c r="C332" s="34"/>
      <c r="D332" s="27"/>
    </row>
    <row r="333" spans="1:4">
      <c r="A333" s="27"/>
      <c r="C333" s="34"/>
      <c r="D333" s="27"/>
    </row>
    <row r="334" spans="1:4">
      <c r="A334" s="27"/>
      <c r="B334" s="27"/>
      <c r="C334" s="34"/>
      <c r="D334" s="27"/>
    </row>
    <row r="335" spans="1:4">
      <c r="A335" s="27"/>
      <c r="B335" s="27"/>
      <c r="C335" s="34"/>
      <c r="D335" s="27"/>
    </row>
    <row r="336" spans="1:4">
      <c r="A336" s="27"/>
      <c r="B336" s="27"/>
      <c r="C336" s="34"/>
      <c r="D336" s="27"/>
    </row>
    <row r="337" spans="1:4">
      <c r="A337" s="27"/>
      <c r="B337" s="27"/>
      <c r="C337" s="34"/>
      <c r="D337" s="27"/>
    </row>
    <row r="338" spans="1:4">
      <c r="A338" s="27"/>
      <c r="B338" s="27"/>
      <c r="C338" s="34"/>
      <c r="D338" s="27"/>
    </row>
    <row r="339" spans="1:4">
      <c r="A339" s="27"/>
      <c r="B339" s="27"/>
      <c r="C339" s="34"/>
      <c r="D339" s="27"/>
    </row>
    <row r="340" spans="1:4">
      <c r="A340" s="27"/>
      <c r="B340" s="27"/>
      <c r="C340" s="34"/>
      <c r="D340" s="27"/>
    </row>
    <row r="341" spans="1:4">
      <c r="A341" s="27"/>
      <c r="B341" s="27"/>
      <c r="C341" s="34"/>
      <c r="D341" s="27"/>
    </row>
    <row r="342" spans="1:4">
      <c r="A342" s="27"/>
      <c r="B342" s="27"/>
      <c r="C342" s="34"/>
      <c r="D342" s="27"/>
    </row>
    <row r="343" spans="1:4">
      <c r="A343" s="27"/>
      <c r="B343" s="27"/>
      <c r="C343" s="34"/>
      <c r="D343" s="27"/>
    </row>
    <row r="344" spans="1:4">
      <c r="A344" s="27"/>
      <c r="B344" s="27"/>
      <c r="C344" s="34"/>
      <c r="D344" s="27"/>
    </row>
    <row r="345" spans="1:4">
      <c r="A345" s="27"/>
      <c r="B345" s="27"/>
      <c r="C345" s="34"/>
      <c r="D345" s="27"/>
    </row>
    <row r="346" spans="1:4">
      <c r="A346" s="27"/>
      <c r="B346" s="27"/>
      <c r="C346" s="34"/>
      <c r="D346" s="27"/>
    </row>
    <row r="347" spans="1:4">
      <c r="A347" s="27"/>
      <c r="B347" s="27"/>
      <c r="C347" s="34"/>
      <c r="D347" s="27"/>
    </row>
    <row r="348" spans="1:4">
      <c r="A348" s="27"/>
      <c r="B348" s="27"/>
      <c r="C348" s="34"/>
      <c r="D348" s="27"/>
    </row>
    <row r="349" spans="1:4">
      <c r="A349" s="27"/>
      <c r="B349" s="27"/>
      <c r="C349" s="34"/>
      <c r="D349" s="27"/>
    </row>
    <row r="350" spans="1:4">
      <c r="A350" s="27"/>
      <c r="B350" s="27"/>
      <c r="C350" s="34"/>
      <c r="D350" s="27"/>
    </row>
    <row r="351" spans="1:4">
      <c r="A351" s="27"/>
      <c r="B351" s="27"/>
      <c r="C351" s="34"/>
      <c r="D351" s="27"/>
    </row>
    <row r="352" spans="1:4">
      <c r="A352" s="27"/>
      <c r="B352" s="27"/>
      <c r="C352" s="34"/>
      <c r="D352" s="27"/>
    </row>
    <row r="353" spans="1:4">
      <c r="A353" s="27"/>
      <c r="B353" s="27"/>
      <c r="C353" s="34"/>
      <c r="D353" s="27"/>
    </row>
    <row r="354" spans="1:4">
      <c r="A354" s="27"/>
      <c r="B354" s="27"/>
      <c r="C354" s="34"/>
      <c r="D354" s="27"/>
    </row>
    <row r="355" spans="1:4">
      <c r="A355" s="27"/>
      <c r="B355" s="27"/>
      <c r="C355" s="34"/>
      <c r="D355" s="27"/>
    </row>
    <row r="356" spans="1:4">
      <c r="A356" s="27"/>
      <c r="B356" s="27"/>
      <c r="C356" s="34"/>
      <c r="D356" s="27"/>
    </row>
    <row r="357" spans="1:4" ht="33.75" customHeight="1">
      <c r="A357" s="27"/>
      <c r="B357" s="27"/>
      <c r="C357" s="34">
        <v>34321.5</v>
      </c>
      <c r="D357" s="27"/>
    </row>
    <row r="358" spans="1:4">
      <c r="A358" s="27"/>
      <c r="B358" s="27"/>
      <c r="C358" s="34"/>
      <c r="D358" s="27"/>
    </row>
    <row r="359" spans="1:4">
      <c r="A359" s="27"/>
      <c r="B359" s="27"/>
      <c r="C359" s="34"/>
      <c r="D359" s="27"/>
    </row>
    <row r="360" spans="1:4">
      <c r="A360" s="27"/>
      <c r="B360" s="27"/>
      <c r="C360" s="34"/>
      <c r="D360" s="27"/>
    </row>
    <row r="361" spans="1:4">
      <c r="A361" s="27"/>
      <c r="B361" s="27"/>
      <c r="C361" s="34"/>
      <c r="D361" s="27"/>
    </row>
    <row r="362" spans="1:4">
      <c r="A362" s="27"/>
      <c r="B362" s="27"/>
      <c r="C362" s="34"/>
      <c r="D362" s="27"/>
    </row>
    <row r="363" spans="1:4">
      <c r="A363" s="27"/>
      <c r="B363" s="27"/>
      <c r="C363" s="34"/>
      <c r="D363" s="27"/>
    </row>
    <row r="364" spans="1:4">
      <c r="A364" s="27"/>
      <c r="B364" s="27"/>
      <c r="C364" s="34"/>
      <c r="D364" s="27"/>
    </row>
    <row r="365" spans="1:4">
      <c r="A365" s="27"/>
      <c r="B365" s="27"/>
      <c r="C365" s="34"/>
      <c r="D365" s="27"/>
    </row>
    <row r="366" spans="1:4">
      <c r="A366" s="27"/>
      <c r="B366" s="27"/>
      <c r="C366" s="34"/>
      <c r="D366" s="27"/>
    </row>
    <row r="367" spans="1:4">
      <c r="A367" s="27"/>
      <c r="B367" s="27"/>
      <c r="C367" s="34"/>
      <c r="D367" s="27"/>
    </row>
    <row r="368" spans="1:4">
      <c r="A368" s="27"/>
      <c r="B368" s="27"/>
      <c r="C368" s="34"/>
      <c r="D368" s="27"/>
    </row>
    <row r="369" spans="1:4">
      <c r="A369" s="27"/>
      <c r="B369" s="27"/>
      <c r="C369" s="34"/>
      <c r="D369" s="27"/>
    </row>
    <row r="370" spans="1:4">
      <c r="A370" s="27"/>
      <c r="B370" s="27"/>
      <c r="C370" s="34"/>
      <c r="D370" s="27"/>
    </row>
    <row r="371" spans="1:4">
      <c r="A371" s="27"/>
      <c r="B371" s="27"/>
      <c r="C371" s="34"/>
      <c r="D371" s="27"/>
    </row>
    <row r="372" spans="1:4">
      <c r="A372" s="27"/>
      <c r="B372" s="27"/>
      <c r="C372" s="34"/>
      <c r="D372" s="27"/>
    </row>
    <row r="373" spans="1:4">
      <c r="A373" s="27"/>
      <c r="B373" s="27"/>
      <c r="C373" s="34"/>
      <c r="D373" s="27"/>
    </row>
    <row r="374" spans="1:4">
      <c r="A374" s="27"/>
      <c r="B374" s="27"/>
      <c r="C374" s="35"/>
      <c r="D374" s="27"/>
    </row>
    <row r="375" spans="1:4">
      <c r="A375" s="27"/>
      <c r="B375" s="27"/>
      <c r="C375" s="35"/>
      <c r="D375" s="27"/>
    </row>
    <row r="376" spans="1:4">
      <c r="A376" s="27"/>
      <c r="B376" s="27"/>
      <c r="C376" s="34"/>
      <c r="D376" s="27"/>
    </row>
    <row r="377" spans="1:4">
      <c r="A377" s="27"/>
      <c r="B377" s="27"/>
      <c r="C377" s="34"/>
      <c r="D377" s="27"/>
    </row>
    <row r="378" spans="1:4">
      <c r="A378" s="27"/>
      <c r="B378" s="27"/>
      <c r="C378" s="35"/>
      <c r="D378" s="27"/>
    </row>
    <row r="379" spans="1:4">
      <c r="A379" s="27"/>
      <c r="B379" s="27"/>
      <c r="C379" s="34"/>
      <c r="D379" s="27"/>
    </row>
    <row r="380" spans="1:4">
      <c r="A380" s="27"/>
      <c r="B380" s="27"/>
      <c r="C380" s="34"/>
      <c r="D380" s="27"/>
    </row>
    <row r="381" spans="1:4">
      <c r="A381" s="27"/>
      <c r="B381" s="27"/>
      <c r="C381" s="34"/>
      <c r="D381" s="27"/>
    </row>
    <row r="382" spans="1:4">
      <c r="A382" s="27"/>
      <c r="B382" s="27"/>
      <c r="C382" s="34"/>
      <c r="D382" s="27"/>
    </row>
    <row r="383" spans="1:4">
      <c r="A383" s="27"/>
      <c r="B383" s="27"/>
      <c r="C383" s="34"/>
      <c r="D383" s="27"/>
    </row>
    <row r="384" spans="1:4">
      <c r="A384" s="27"/>
      <c r="B384" s="27"/>
      <c r="C384" s="34"/>
      <c r="D384" s="27"/>
    </row>
    <row r="385" spans="1:4">
      <c r="A385" s="27"/>
      <c r="B385" s="27"/>
      <c r="C385" s="34"/>
      <c r="D385" s="27"/>
    </row>
    <row r="386" spans="1:4">
      <c r="A386" s="27"/>
      <c r="B386" s="27"/>
      <c r="C386" s="34"/>
      <c r="D386" s="27"/>
    </row>
    <row r="387" spans="1:4">
      <c r="A387" s="27"/>
      <c r="B387" s="27"/>
      <c r="C387" s="34"/>
      <c r="D387" s="27"/>
    </row>
    <row r="388" spans="1:4">
      <c r="A388" s="27"/>
      <c r="B388" s="27"/>
      <c r="C388" s="34"/>
      <c r="D388" s="27"/>
    </row>
    <row r="389" spans="1:4">
      <c r="A389" s="27"/>
      <c r="B389" s="27"/>
      <c r="C389" s="34"/>
      <c r="D389" s="27"/>
    </row>
    <row r="390" spans="1:4">
      <c r="A390" s="27"/>
      <c r="B390" s="27"/>
      <c r="C390" s="35"/>
      <c r="D390" s="27"/>
    </row>
    <row r="391" spans="1:4">
      <c r="A391" s="27"/>
      <c r="B391" s="27"/>
      <c r="C391" s="35"/>
      <c r="D391" s="27"/>
    </row>
    <row r="392" spans="1:4">
      <c r="A392" s="27"/>
      <c r="B392" s="27"/>
      <c r="C392" s="34"/>
      <c r="D392" s="27"/>
    </row>
    <row r="393" spans="1:4">
      <c r="A393" s="27"/>
      <c r="B393" s="27"/>
      <c r="C393" s="34"/>
      <c r="D393" s="27"/>
    </row>
    <row r="394" spans="1:4">
      <c r="A394" s="27"/>
      <c r="B394" s="27"/>
      <c r="C394" s="34"/>
      <c r="D394" s="27"/>
    </row>
    <row r="395" spans="1:4">
      <c r="A395" s="27"/>
      <c r="B395" s="27"/>
      <c r="C395" s="34"/>
      <c r="D395" s="27"/>
    </row>
    <row r="396" spans="1:4">
      <c r="A396" s="27"/>
      <c r="B396" s="27"/>
      <c r="C396" s="34"/>
      <c r="D396" s="27"/>
    </row>
    <row r="397" spans="1:4">
      <c r="A397" s="27"/>
      <c r="B397" s="27"/>
      <c r="C397" s="34"/>
      <c r="D397" s="27"/>
    </row>
    <row r="398" spans="1:4">
      <c r="A398" s="27"/>
      <c r="B398" s="27"/>
      <c r="C398" s="34"/>
      <c r="D398" s="27"/>
    </row>
    <row r="399" spans="1:4">
      <c r="A399" s="27"/>
      <c r="B399" s="27"/>
      <c r="C399" s="34"/>
      <c r="D399" s="27"/>
    </row>
    <row r="400" spans="1:4">
      <c r="A400" s="27"/>
      <c r="B400" s="27"/>
      <c r="C400" s="34"/>
      <c r="D400" s="27"/>
    </row>
    <row r="401" spans="1:4">
      <c r="A401" s="27"/>
      <c r="B401" s="27"/>
      <c r="C401" s="34"/>
      <c r="D401" s="27"/>
    </row>
    <row r="402" spans="1:4">
      <c r="A402" s="27"/>
      <c r="B402" s="27"/>
      <c r="C402" s="34"/>
      <c r="D402" s="27"/>
    </row>
    <row r="403" spans="1:4">
      <c r="A403" s="27"/>
      <c r="B403" s="27"/>
      <c r="C403" s="34"/>
      <c r="D403" s="27"/>
    </row>
    <row r="404" spans="1:4">
      <c r="A404" s="27"/>
      <c r="B404" s="27"/>
      <c r="C404" s="34"/>
      <c r="D404" s="27"/>
    </row>
    <row r="405" spans="1:4">
      <c r="A405" s="27"/>
      <c r="B405" s="27"/>
      <c r="C405" s="34"/>
      <c r="D405" s="27"/>
    </row>
    <row r="406" spans="1:4">
      <c r="A406" s="27"/>
      <c r="B406" s="27"/>
      <c r="C406" s="34"/>
      <c r="D406" s="27"/>
    </row>
    <row r="407" spans="1:4">
      <c r="A407" s="27"/>
      <c r="B407" s="27"/>
      <c r="C407" s="34"/>
      <c r="D407" s="27"/>
    </row>
    <row r="408" spans="1:4">
      <c r="A408" s="27"/>
      <c r="B408" s="27"/>
      <c r="C408" s="34">
        <v>270959.92</v>
      </c>
      <c r="D408" s="27"/>
    </row>
    <row r="409" spans="1:4">
      <c r="A409" s="27"/>
      <c r="B409" s="27"/>
      <c r="C409" s="34"/>
      <c r="D409" s="27"/>
    </row>
    <row r="410" spans="1:4">
      <c r="A410" s="27"/>
      <c r="B410" s="27"/>
      <c r="C410" s="34"/>
      <c r="D410" s="27"/>
    </row>
    <row r="411" spans="1:4">
      <c r="A411" s="27"/>
      <c r="B411" s="27"/>
      <c r="C411" s="34"/>
      <c r="D411" s="27"/>
    </row>
    <row r="412" spans="1:4">
      <c r="A412" s="27"/>
      <c r="B412" s="27"/>
      <c r="C412" s="34"/>
      <c r="D412" s="27"/>
    </row>
    <row r="413" spans="1:4">
      <c r="A413" s="27"/>
      <c r="B413" s="27"/>
      <c r="C413" s="34"/>
      <c r="D413" s="27"/>
    </row>
    <row r="414" spans="1:4">
      <c r="A414" s="27"/>
      <c r="C414" s="34"/>
      <c r="D414" s="27"/>
    </row>
    <row r="415" spans="1:4">
      <c r="A415" s="27"/>
      <c r="C415" s="34"/>
      <c r="D415" s="27"/>
    </row>
    <row r="416" spans="1:4">
      <c r="A416" s="27"/>
      <c r="C416" s="34"/>
      <c r="D416" s="27"/>
    </row>
    <row r="417" spans="1:4">
      <c r="A417" s="27"/>
      <c r="C417" s="34"/>
      <c r="D417" s="27"/>
    </row>
    <row r="418" spans="1:4">
      <c r="A418" s="27"/>
      <c r="C418" s="34"/>
      <c r="D418" s="27"/>
    </row>
    <row r="419" spans="1:4">
      <c r="A419" s="27"/>
      <c r="C419" s="34"/>
      <c r="D419" s="27"/>
    </row>
    <row r="420" spans="1:4">
      <c r="A420" s="27"/>
      <c r="C420" s="34"/>
      <c r="D420" s="27"/>
    </row>
    <row r="421" spans="1:4">
      <c r="A421" s="27"/>
      <c r="C421" s="34"/>
      <c r="D421" s="27"/>
    </row>
    <row r="422" spans="1:4">
      <c r="A422" s="27"/>
      <c r="C422" s="34"/>
      <c r="D422" s="27"/>
    </row>
    <row r="423" spans="1:4">
      <c r="A423" s="27"/>
      <c r="C423" s="34"/>
      <c r="D423" s="27"/>
    </row>
    <row r="424" spans="1:4">
      <c r="A424" s="27"/>
      <c r="C424" s="33">
        <v>4450000</v>
      </c>
      <c r="D424" s="27"/>
    </row>
    <row r="425" spans="1:4">
      <c r="A425" s="27"/>
      <c r="C425" s="33">
        <v>51421.919999999998</v>
      </c>
      <c r="D425" s="27"/>
    </row>
    <row r="426" spans="1:4">
      <c r="A426" s="27"/>
      <c r="C426" s="33">
        <v>317744.31</v>
      </c>
      <c r="D426" s="27"/>
    </row>
    <row r="427" spans="1:4">
      <c r="A427" s="27"/>
      <c r="C427" s="33">
        <v>90930.5</v>
      </c>
      <c r="D427" s="27"/>
    </row>
    <row r="428" spans="1:4">
      <c r="A428" s="27"/>
      <c r="C428" s="33">
        <v>196309.52</v>
      </c>
      <c r="D428" s="27"/>
    </row>
    <row r="429" spans="1:4">
      <c r="A429" s="27"/>
      <c r="C429" s="32">
        <f>SUM(C9:C428)</f>
        <v>10333637.419999998</v>
      </c>
      <c r="D429" s="27"/>
    </row>
  </sheetData>
  <mergeCells count="6">
    <mergeCell ref="A11:C11"/>
    <mergeCell ref="A2:J2"/>
    <mergeCell ref="A3:J3"/>
    <mergeCell ref="A5:J5"/>
    <mergeCell ref="A6:J6"/>
    <mergeCell ref="B10:C10"/>
  </mergeCells>
  <printOptions horizontalCentered="1"/>
  <pageMargins left="0.23622047244094491" right="0.23622047244094491" top="0.74803149606299213" bottom="0.74803149606299213" header="0.31496062992125984" footer="0.31496062992125984"/>
  <pageSetup scale="50" fitToHeight="0" orientation="landscape" r:id="rId1"/>
  <headerFooter>
    <oddHeader>&amp;R&amp;9&amp;D
&amp;T</oddHeader>
  </headerFooter>
  <drawing r:id="rId2"/>
</worksheet>
</file>

<file path=xl/worksheets/sheet16.xml><?xml version="1.0" encoding="utf-8"?>
<worksheet xmlns="http://schemas.openxmlformats.org/spreadsheetml/2006/main" xmlns:r="http://schemas.openxmlformats.org/officeDocument/2006/relationships">
  <sheetPr>
    <pageSetUpPr fitToPage="1"/>
  </sheetPr>
  <dimension ref="A1:E11"/>
  <sheetViews>
    <sheetView view="pageBreakPreview" zoomScale="85" zoomScaleNormal="100" zoomScaleSheetLayoutView="85" workbookViewId="0">
      <selection activeCell="E10" sqref="E10"/>
    </sheetView>
  </sheetViews>
  <sheetFormatPr baseColWidth="10" defaultRowHeight="15.75"/>
  <cols>
    <col min="1" max="1" width="7" style="10" customWidth="1"/>
    <col min="2" max="2" width="79.7109375" style="10" customWidth="1"/>
    <col min="3" max="3" width="25.140625" style="10" customWidth="1"/>
    <col min="4" max="4" width="21.140625" style="54" customWidth="1"/>
    <col min="5" max="5" width="18.7109375" style="27" customWidth="1"/>
    <col min="6" max="248" width="11.42578125" style="27"/>
    <col min="249" max="250" width="11.42578125" style="27" customWidth="1"/>
    <col min="251" max="251" width="7" style="27" customWidth="1"/>
    <col min="252" max="252" width="79.7109375" style="27" customWidth="1"/>
    <col min="253" max="253" width="25.140625" style="27" customWidth="1"/>
    <col min="254" max="254" width="11.42578125" style="27" customWidth="1"/>
    <col min="255" max="255" width="21.140625" style="27" customWidth="1"/>
    <col min="256" max="256" width="11.42578125" style="27" customWidth="1"/>
    <col min="257" max="504" width="11.42578125" style="27"/>
    <col min="505" max="506" width="11.42578125" style="27" customWidth="1"/>
    <col min="507" max="507" width="7" style="27" customWidth="1"/>
    <col min="508" max="508" width="79.7109375" style="27" customWidth="1"/>
    <col min="509" max="509" width="25.140625" style="27" customWidth="1"/>
    <col min="510" max="510" width="11.42578125" style="27" customWidth="1"/>
    <col min="511" max="511" width="21.140625" style="27" customWidth="1"/>
    <col min="512" max="512" width="11.42578125" style="27" customWidth="1"/>
    <col min="513" max="760" width="11.42578125" style="27"/>
    <col min="761" max="762" width="11.42578125" style="27" customWidth="1"/>
    <col min="763" max="763" width="7" style="27" customWidth="1"/>
    <col min="764" max="764" width="79.7109375" style="27" customWidth="1"/>
    <col min="765" max="765" width="25.140625" style="27" customWidth="1"/>
    <col min="766" max="766" width="11.42578125" style="27" customWidth="1"/>
    <col min="767" max="767" width="21.140625" style="27" customWidth="1"/>
    <col min="768" max="768" width="11.42578125" style="27" customWidth="1"/>
    <col min="769" max="1016" width="11.42578125" style="27"/>
    <col min="1017" max="1018" width="11.42578125" style="27" customWidth="1"/>
    <col min="1019" max="1019" width="7" style="27" customWidth="1"/>
    <col min="1020" max="1020" width="79.7109375" style="27" customWidth="1"/>
    <col min="1021" max="1021" width="25.140625" style="27" customWidth="1"/>
    <col min="1022" max="1022" width="11.42578125" style="27" customWidth="1"/>
    <col min="1023" max="1023" width="21.140625" style="27" customWidth="1"/>
    <col min="1024" max="1024" width="11.42578125" style="27" customWidth="1"/>
    <col min="1025" max="1272" width="11.42578125" style="27"/>
    <col min="1273" max="1274" width="11.42578125" style="27" customWidth="1"/>
    <col min="1275" max="1275" width="7" style="27" customWidth="1"/>
    <col min="1276" max="1276" width="79.7109375" style="27" customWidth="1"/>
    <col min="1277" max="1277" width="25.140625" style="27" customWidth="1"/>
    <col min="1278" max="1278" width="11.42578125" style="27" customWidth="1"/>
    <col min="1279" max="1279" width="21.140625" style="27" customWidth="1"/>
    <col min="1280" max="1280" width="11.42578125" style="27" customWidth="1"/>
    <col min="1281" max="1528" width="11.42578125" style="27"/>
    <col min="1529" max="1530" width="11.42578125" style="27" customWidth="1"/>
    <col min="1531" max="1531" width="7" style="27" customWidth="1"/>
    <col min="1532" max="1532" width="79.7109375" style="27" customWidth="1"/>
    <col min="1533" max="1533" width="25.140625" style="27" customWidth="1"/>
    <col min="1534" max="1534" width="11.42578125" style="27" customWidth="1"/>
    <col min="1535" max="1535" width="21.140625" style="27" customWidth="1"/>
    <col min="1536" max="1536" width="11.42578125" style="27" customWidth="1"/>
    <col min="1537" max="1784" width="11.42578125" style="27"/>
    <col min="1785" max="1786" width="11.42578125" style="27" customWidth="1"/>
    <col min="1787" max="1787" width="7" style="27" customWidth="1"/>
    <col min="1788" max="1788" width="79.7109375" style="27" customWidth="1"/>
    <col min="1789" max="1789" width="25.140625" style="27" customWidth="1"/>
    <col min="1790" max="1790" width="11.42578125" style="27" customWidth="1"/>
    <col min="1791" max="1791" width="21.140625" style="27" customWidth="1"/>
    <col min="1792" max="1792" width="11.42578125" style="27" customWidth="1"/>
    <col min="1793" max="2040" width="11.42578125" style="27"/>
    <col min="2041" max="2042" width="11.42578125" style="27" customWidth="1"/>
    <col min="2043" max="2043" width="7" style="27" customWidth="1"/>
    <col min="2044" max="2044" width="79.7109375" style="27" customWidth="1"/>
    <col min="2045" max="2045" width="25.140625" style="27" customWidth="1"/>
    <col min="2046" max="2046" width="11.42578125" style="27" customWidth="1"/>
    <col min="2047" max="2047" width="21.140625" style="27" customWidth="1"/>
    <col min="2048" max="2048" width="11.42578125" style="27" customWidth="1"/>
    <col min="2049" max="2296" width="11.42578125" style="27"/>
    <col min="2297" max="2298" width="11.42578125" style="27" customWidth="1"/>
    <col min="2299" max="2299" width="7" style="27" customWidth="1"/>
    <col min="2300" max="2300" width="79.7109375" style="27" customWidth="1"/>
    <col min="2301" max="2301" width="25.140625" style="27" customWidth="1"/>
    <col min="2302" max="2302" width="11.42578125" style="27" customWidth="1"/>
    <col min="2303" max="2303" width="21.140625" style="27" customWidth="1"/>
    <col min="2304" max="2304" width="11.42578125" style="27" customWidth="1"/>
    <col min="2305" max="2552" width="11.42578125" style="27"/>
    <col min="2553" max="2554" width="11.42578125" style="27" customWidth="1"/>
    <col min="2555" max="2555" width="7" style="27" customWidth="1"/>
    <col min="2556" max="2556" width="79.7109375" style="27" customWidth="1"/>
    <col min="2557" max="2557" width="25.140625" style="27" customWidth="1"/>
    <col min="2558" max="2558" width="11.42578125" style="27" customWidth="1"/>
    <col min="2559" max="2559" width="21.140625" style="27" customWidth="1"/>
    <col min="2560" max="2560" width="11.42578125" style="27" customWidth="1"/>
    <col min="2561" max="2808" width="11.42578125" style="27"/>
    <col min="2809" max="2810" width="11.42578125" style="27" customWidth="1"/>
    <col min="2811" max="2811" width="7" style="27" customWidth="1"/>
    <col min="2812" max="2812" width="79.7109375" style="27" customWidth="1"/>
    <col min="2813" max="2813" width="25.140625" style="27" customWidth="1"/>
    <col min="2814" max="2814" width="11.42578125" style="27" customWidth="1"/>
    <col min="2815" max="2815" width="21.140625" style="27" customWidth="1"/>
    <col min="2816" max="2816" width="11.42578125" style="27" customWidth="1"/>
    <col min="2817" max="3064" width="11.42578125" style="27"/>
    <col min="3065" max="3066" width="11.42578125" style="27" customWidth="1"/>
    <col min="3067" max="3067" width="7" style="27" customWidth="1"/>
    <col min="3068" max="3068" width="79.7109375" style="27" customWidth="1"/>
    <col min="3069" max="3069" width="25.140625" style="27" customWidth="1"/>
    <col min="3070" max="3070" width="11.42578125" style="27" customWidth="1"/>
    <col min="3071" max="3071" width="21.140625" style="27" customWidth="1"/>
    <col min="3072" max="3072" width="11.42578125" style="27" customWidth="1"/>
    <col min="3073" max="3320" width="11.42578125" style="27"/>
    <col min="3321" max="3322" width="11.42578125" style="27" customWidth="1"/>
    <col min="3323" max="3323" width="7" style="27" customWidth="1"/>
    <col min="3324" max="3324" width="79.7109375" style="27" customWidth="1"/>
    <col min="3325" max="3325" width="25.140625" style="27" customWidth="1"/>
    <col min="3326" max="3326" width="11.42578125" style="27" customWidth="1"/>
    <col min="3327" max="3327" width="21.140625" style="27" customWidth="1"/>
    <col min="3328" max="3328" width="11.42578125" style="27" customWidth="1"/>
    <col min="3329" max="3576" width="11.42578125" style="27"/>
    <col min="3577" max="3578" width="11.42578125" style="27" customWidth="1"/>
    <col min="3579" max="3579" width="7" style="27" customWidth="1"/>
    <col min="3580" max="3580" width="79.7109375" style="27" customWidth="1"/>
    <col min="3581" max="3581" width="25.140625" style="27" customWidth="1"/>
    <col min="3582" max="3582" width="11.42578125" style="27" customWidth="1"/>
    <col min="3583" max="3583" width="21.140625" style="27" customWidth="1"/>
    <col min="3584" max="3584" width="11.42578125" style="27" customWidth="1"/>
    <col min="3585" max="3832" width="11.42578125" style="27"/>
    <col min="3833" max="3834" width="11.42578125" style="27" customWidth="1"/>
    <col min="3835" max="3835" width="7" style="27" customWidth="1"/>
    <col min="3836" max="3836" width="79.7109375" style="27" customWidth="1"/>
    <col min="3837" max="3837" width="25.140625" style="27" customWidth="1"/>
    <col min="3838" max="3838" width="11.42578125" style="27" customWidth="1"/>
    <col min="3839" max="3839" width="21.140625" style="27" customWidth="1"/>
    <col min="3840" max="3840" width="11.42578125" style="27" customWidth="1"/>
    <col min="3841" max="4088" width="11.42578125" style="27"/>
    <col min="4089" max="4090" width="11.42578125" style="27" customWidth="1"/>
    <col min="4091" max="4091" width="7" style="27" customWidth="1"/>
    <col min="4092" max="4092" width="79.7109375" style="27" customWidth="1"/>
    <col min="4093" max="4093" width="25.140625" style="27" customWidth="1"/>
    <col min="4094" max="4094" width="11.42578125" style="27" customWidth="1"/>
    <col min="4095" max="4095" width="21.140625" style="27" customWidth="1"/>
    <col min="4096" max="4096" width="11.42578125" style="27" customWidth="1"/>
    <col min="4097" max="4344" width="11.42578125" style="27"/>
    <col min="4345" max="4346" width="11.42578125" style="27" customWidth="1"/>
    <col min="4347" max="4347" width="7" style="27" customWidth="1"/>
    <col min="4348" max="4348" width="79.7109375" style="27" customWidth="1"/>
    <col min="4349" max="4349" width="25.140625" style="27" customWidth="1"/>
    <col min="4350" max="4350" width="11.42578125" style="27" customWidth="1"/>
    <col min="4351" max="4351" width="21.140625" style="27" customWidth="1"/>
    <col min="4352" max="4352" width="11.42578125" style="27" customWidth="1"/>
    <col min="4353" max="4600" width="11.42578125" style="27"/>
    <col min="4601" max="4602" width="11.42578125" style="27" customWidth="1"/>
    <col min="4603" max="4603" width="7" style="27" customWidth="1"/>
    <col min="4604" max="4604" width="79.7109375" style="27" customWidth="1"/>
    <col min="4605" max="4605" width="25.140625" style="27" customWidth="1"/>
    <col min="4606" max="4606" width="11.42578125" style="27" customWidth="1"/>
    <col min="4607" max="4607" width="21.140625" style="27" customWidth="1"/>
    <col min="4608" max="4608" width="11.42578125" style="27" customWidth="1"/>
    <col min="4609" max="4856" width="11.42578125" style="27"/>
    <col min="4857" max="4858" width="11.42578125" style="27" customWidth="1"/>
    <col min="4859" max="4859" width="7" style="27" customWidth="1"/>
    <col min="4860" max="4860" width="79.7109375" style="27" customWidth="1"/>
    <col min="4861" max="4861" width="25.140625" style="27" customWidth="1"/>
    <col min="4862" max="4862" width="11.42578125" style="27" customWidth="1"/>
    <col min="4863" max="4863" width="21.140625" style="27" customWidth="1"/>
    <col min="4864" max="4864" width="11.42578125" style="27" customWidth="1"/>
    <col min="4865" max="5112" width="11.42578125" style="27"/>
    <col min="5113" max="5114" width="11.42578125" style="27" customWidth="1"/>
    <col min="5115" max="5115" width="7" style="27" customWidth="1"/>
    <col min="5116" max="5116" width="79.7109375" style="27" customWidth="1"/>
    <col min="5117" max="5117" width="25.140625" style="27" customWidth="1"/>
    <col min="5118" max="5118" width="11.42578125" style="27" customWidth="1"/>
    <col min="5119" max="5119" width="21.140625" style="27" customWidth="1"/>
    <col min="5120" max="5120" width="11.42578125" style="27" customWidth="1"/>
    <col min="5121" max="5368" width="11.42578125" style="27"/>
    <col min="5369" max="5370" width="11.42578125" style="27" customWidth="1"/>
    <col min="5371" max="5371" width="7" style="27" customWidth="1"/>
    <col min="5372" max="5372" width="79.7109375" style="27" customWidth="1"/>
    <col min="5373" max="5373" width="25.140625" style="27" customWidth="1"/>
    <col min="5374" max="5374" width="11.42578125" style="27" customWidth="1"/>
    <col min="5375" max="5375" width="21.140625" style="27" customWidth="1"/>
    <col min="5376" max="5376" width="11.42578125" style="27" customWidth="1"/>
    <col min="5377" max="5624" width="11.42578125" style="27"/>
    <col min="5625" max="5626" width="11.42578125" style="27" customWidth="1"/>
    <col min="5627" max="5627" width="7" style="27" customWidth="1"/>
    <col min="5628" max="5628" width="79.7109375" style="27" customWidth="1"/>
    <col min="5629" max="5629" width="25.140625" style="27" customWidth="1"/>
    <col min="5630" max="5630" width="11.42578125" style="27" customWidth="1"/>
    <col min="5631" max="5631" width="21.140625" style="27" customWidth="1"/>
    <col min="5632" max="5632" width="11.42578125" style="27" customWidth="1"/>
    <col min="5633" max="5880" width="11.42578125" style="27"/>
    <col min="5881" max="5882" width="11.42578125" style="27" customWidth="1"/>
    <col min="5883" max="5883" width="7" style="27" customWidth="1"/>
    <col min="5884" max="5884" width="79.7109375" style="27" customWidth="1"/>
    <col min="5885" max="5885" width="25.140625" style="27" customWidth="1"/>
    <col min="5886" max="5886" width="11.42578125" style="27" customWidth="1"/>
    <col min="5887" max="5887" width="21.140625" style="27" customWidth="1"/>
    <col min="5888" max="5888" width="11.42578125" style="27" customWidth="1"/>
    <col min="5889" max="6136" width="11.42578125" style="27"/>
    <col min="6137" max="6138" width="11.42578125" style="27" customWidth="1"/>
    <col min="6139" max="6139" width="7" style="27" customWidth="1"/>
    <col min="6140" max="6140" width="79.7109375" style="27" customWidth="1"/>
    <col min="6141" max="6141" width="25.140625" style="27" customWidth="1"/>
    <col min="6142" max="6142" width="11.42578125" style="27" customWidth="1"/>
    <col min="6143" max="6143" width="21.140625" style="27" customWidth="1"/>
    <col min="6144" max="6144" width="11.42578125" style="27" customWidth="1"/>
    <col min="6145" max="6392" width="11.42578125" style="27"/>
    <col min="6393" max="6394" width="11.42578125" style="27" customWidth="1"/>
    <col min="6395" max="6395" width="7" style="27" customWidth="1"/>
    <col min="6396" max="6396" width="79.7109375" style="27" customWidth="1"/>
    <col min="6397" max="6397" width="25.140625" style="27" customWidth="1"/>
    <col min="6398" max="6398" width="11.42578125" style="27" customWidth="1"/>
    <col min="6399" max="6399" width="21.140625" style="27" customWidth="1"/>
    <col min="6400" max="6400" width="11.42578125" style="27" customWidth="1"/>
    <col min="6401" max="6648" width="11.42578125" style="27"/>
    <col min="6649" max="6650" width="11.42578125" style="27" customWidth="1"/>
    <col min="6651" max="6651" width="7" style="27" customWidth="1"/>
    <col min="6652" max="6652" width="79.7109375" style="27" customWidth="1"/>
    <col min="6653" max="6653" width="25.140625" style="27" customWidth="1"/>
    <col min="6654" max="6654" width="11.42578125" style="27" customWidth="1"/>
    <col min="6655" max="6655" width="21.140625" style="27" customWidth="1"/>
    <col min="6656" max="6656" width="11.42578125" style="27" customWidth="1"/>
    <col min="6657" max="6904" width="11.42578125" style="27"/>
    <col min="6905" max="6906" width="11.42578125" style="27" customWidth="1"/>
    <col min="6907" max="6907" width="7" style="27" customWidth="1"/>
    <col min="6908" max="6908" width="79.7109375" style="27" customWidth="1"/>
    <col min="6909" max="6909" width="25.140625" style="27" customWidth="1"/>
    <col min="6910" max="6910" width="11.42578125" style="27" customWidth="1"/>
    <col min="6911" max="6911" width="21.140625" style="27" customWidth="1"/>
    <col min="6912" max="6912" width="11.42578125" style="27" customWidth="1"/>
    <col min="6913" max="7160" width="11.42578125" style="27"/>
    <col min="7161" max="7162" width="11.42578125" style="27" customWidth="1"/>
    <col min="7163" max="7163" width="7" style="27" customWidth="1"/>
    <col min="7164" max="7164" width="79.7109375" style="27" customWidth="1"/>
    <col min="7165" max="7165" width="25.140625" style="27" customWidth="1"/>
    <col min="7166" max="7166" width="11.42578125" style="27" customWidth="1"/>
    <col min="7167" max="7167" width="21.140625" style="27" customWidth="1"/>
    <col min="7168" max="7168" width="11.42578125" style="27" customWidth="1"/>
    <col min="7169" max="7416" width="11.42578125" style="27"/>
    <col min="7417" max="7418" width="11.42578125" style="27" customWidth="1"/>
    <col min="7419" max="7419" width="7" style="27" customWidth="1"/>
    <col min="7420" max="7420" width="79.7109375" style="27" customWidth="1"/>
    <col min="7421" max="7421" width="25.140625" style="27" customWidth="1"/>
    <col min="7422" max="7422" width="11.42578125" style="27" customWidth="1"/>
    <col min="7423" max="7423" width="21.140625" style="27" customWidth="1"/>
    <col min="7424" max="7424" width="11.42578125" style="27" customWidth="1"/>
    <col min="7425" max="7672" width="11.42578125" style="27"/>
    <col min="7673" max="7674" width="11.42578125" style="27" customWidth="1"/>
    <col min="7675" max="7675" width="7" style="27" customWidth="1"/>
    <col min="7676" max="7676" width="79.7109375" style="27" customWidth="1"/>
    <col min="7677" max="7677" width="25.140625" style="27" customWidth="1"/>
    <col min="7678" max="7678" width="11.42578125" style="27" customWidth="1"/>
    <col min="7679" max="7679" width="21.140625" style="27" customWidth="1"/>
    <col min="7680" max="7680" width="11.42578125" style="27" customWidth="1"/>
    <col min="7681" max="7928" width="11.42578125" style="27"/>
    <col min="7929" max="7930" width="11.42578125" style="27" customWidth="1"/>
    <col min="7931" max="7931" width="7" style="27" customWidth="1"/>
    <col min="7932" max="7932" width="79.7109375" style="27" customWidth="1"/>
    <col min="7933" max="7933" width="25.140625" style="27" customWidth="1"/>
    <col min="7934" max="7934" width="11.42578125" style="27" customWidth="1"/>
    <col min="7935" max="7935" width="21.140625" style="27" customWidth="1"/>
    <col min="7936" max="7936" width="11.42578125" style="27" customWidth="1"/>
    <col min="7937" max="8184" width="11.42578125" style="27"/>
    <col min="8185" max="8186" width="11.42578125" style="27" customWidth="1"/>
    <col min="8187" max="8187" width="7" style="27" customWidth="1"/>
    <col min="8188" max="8188" width="79.7109375" style="27" customWidth="1"/>
    <col min="8189" max="8189" width="25.140625" style="27" customWidth="1"/>
    <col min="8190" max="8190" width="11.42578125" style="27" customWidth="1"/>
    <col min="8191" max="8191" width="21.140625" style="27" customWidth="1"/>
    <col min="8192" max="8192" width="11.42578125" style="27" customWidth="1"/>
    <col min="8193" max="8440" width="11.42578125" style="27"/>
    <col min="8441" max="8442" width="11.42578125" style="27" customWidth="1"/>
    <col min="8443" max="8443" width="7" style="27" customWidth="1"/>
    <col min="8444" max="8444" width="79.7109375" style="27" customWidth="1"/>
    <col min="8445" max="8445" width="25.140625" style="27" customWidth="1"/>
    <col min="8446" max="8446" width="11.42578125" style="27" customWidth="1"/>
    <col min="8447" max="8447" width="21.140625" style="27" customWidth="1"/>
    <col min="8448" max="8448" width="11.42578125" style="27" customWidth="1"/>
    <col min="8449" max="8696" width="11.42578125" style="27"/>
    <col min="8697" max="8698" width="11.42578125" style="27" customWidth="1"/>
    <col min="8699" max="8699" width="7" style="27" customWidth="1"/>
    <col min="8700" max="8700" width="79.7109375" style="27" customWidth="1"/>
    <col min="8701" max="8701" width="25.140625" style="27" customWidth="1"/>
    <col min="8702" max="8702" width="11.42578125" style="27" customWidth="1"/>
    <col min="8703" max="8703" width="21.140625" style="27" customWidth="1"/>
    <col min="8704" max="8704" width="11.42578125" style="27" customWidth="1"/>
    <col min="8705" max="8952" width="11.42578125" style="27"/>
    <col min="8953" max="8954" width="11.42578125" style="27" customWidth="1"/>
    <col min="8955" max="8955" width="7" style="27" customWidth="1"/>
    <col min="8956" max="8956" width="79.7109375" style="27" customWidth="1"/>
    <col min="8957" max="8957" width="25.140625" style="27" customWidth="1"/>
    <col min="8958" max="8958" width="11.42578125" style="27" customWidth="1"/>
    <col min="8959" max="8959" width="21.140625" style="27" customWidth="1"/>
    <col min="8960" max="8960" width="11.42578125" style="27" customWidth="1"/>
    <col min="8961" max="9208" width="11.42578125" style="27"/>
    <col min="9209" max="9210" width="11.42578125" style="27" customWidth="1"/>
    <col min="9211" max="9211" width="7" style="27" customWidth="1"/>
    <col min="9212" max="9212" width="79.7109375" style="27" customWidth="1"/>
    <col min="9213" max="9213" width="25.140625" style="27" customWidth="1"/>
    <col min="9214" max="9214" width="11.42578125" style="27" customWidth="1"/>
    <col min="9215" max="9215" width="21.140625" style="27" customWidth="1"/>
    <col min="9216" max="9216" width="11.42578125" style="27" customWidth="1"/>
    <col min="9217" max="9464" width="11.42578125" style="27"/>
    <col min="9465" max="9466" width="11.42578125" style="27" customWidth="1"/>
    <col min="9467" max="9467" width="7" style="27" customWidth="1"/>
    <col min="9468" max="9468" width="79.7109375" style="27" customWidth="1"/>
    <col min="9469" max="9469" width="25.140625" style="27" customWidth="1"/>
    <col min="9470" max="9470" width="11.42578125" style="27" customWidth="1"/>
    <col min="9471" max="9471" width="21.140625" style="27" customWidth="1"/>
    <col min="9472" max="9472" width="11.42578125" style="27" customWidth="1"/>
    <col min="9473" max="9720" width="11.42578125" style="27"/>
    <col min="9721" max="9722" width="11.42578125" style="27" customWidth="1"/>
    <col min="9723" max="9723" width="7" style="27" customWidth="1"/>
    <col min="9724" max="9724" width="79.7109375" style="27" customWidth="1"/>
    <col min="9725" max="9725" width="25.140625" style="27" customWidth="1"/>
    <col min="9726" max="9726" width="11.42578125" style="27" customWidth="1"/>
    <col min="9727" max="9727" width="21.140625" style="27" customWidth="1"/>
    <col min="9728" max="9728" width="11.42578125" style="27" customWidth="1"/>
    <col min="9729" max="9976" width="11.42578125" style="27"/>
    <col min="9977" max="9978" width="11.42578125" style="27" customWidth="1"/>
    <col min="9979" max="9979" width="7" style="27" customWidth="1"/>
    <col min="9980" max="9980" width="79.7109375" style="27" customWidth="1"/>
    <col min="9981" max="9981" width="25.140625" style="27" customWidth="1"/>
    <col min="9982" max="9982" width="11.42578125" style="27" customWidth="1"/>
    <col min="9983" max="9983" width="21.140625" style="27" customWidth="1"/>
    <col min="9984" max="9984" width="11.42578125" style="27" customWidth="1"/>
    <col min="9985" max="10232" width="11.42578125" style="27"/>
    <col min="10233" max="10234" width="11.42578125" style="27" customWidth="1"/>
    <col min="10235" max="10235" width="7" style="27" customWidth="1"/>
    <col min="10236" max="10236" width="79.7109375" style="27" customWidth="1"/>
    <col min="10237" max="10237" width="25.140625" style="27" customWidth="1"/>
    <col min="10238" max="10238" width="11.42578125" style="27" customWidth="1"/>
    <col min="10239" max="10239" width="21.140625" style="27" customWidth="1"/>
    <col min="10240" max="10240" width="11.42578125" style="27" customWidth="1"/>
    <col min="10241" max="10488" width="11.42578125" style="27"/>
    <col min="10489" max="10490" width="11.42578125" style="27" customWidth="1"/>
    <col min="10491" max="10491" width="7" style="27" customWidth="1"/>
    <col min="10492" max="10492" width="79.7109375" style="27" customWidth="1"/>
    <col min="10493" max="10493" width="25.140625" style="27" customWidth="1"/>
    <col min="10494" max="10494" width="11.42578125" style="27" customWidth="1"/>
    <col min="10495" max="10495" width="21.140625" style="27" customWidth="1"/>
    <col min="10496" max="10496" width="11.42578125" style="27" customWidth="1"/>
    <col min="10497" max="10744" width="11.42578125" style="27"/>
    <col min="10745" max="10746" width="11.42578125" style="27" customWidth="1"/>
    <col min="10747" max="10747" width="7" style="27" customWidth="1"/>
    <col min="10748" max="10748" width="79.7109375" style="27" customWidth="1"/>
    <col min="10749" max="10749" width="25.140625" style="27" customWidth="1"/>
    <col min="10750" max="10750" width="11.42578125" style="27" customWidth="1"/>
    <col min="10751" max="10751" width="21.140625" style="27" customWidth="1"/>
    <col min="10752" max="10752" width="11.42578125" style="27" customWidth="1"/>
    <col min="10753" max="11000" width="11.42578125" style="27"/>
    <col min="11001" max="11002" width="11.42578125" style="27" customWidth="1"/>
    <col min="11003" max="11003" width="7" style="27" customWidth="1"/>
    <col min="11004" max="11004" width="79.7109375" style="27" customWidth="1"/>
    <col min="11005" max="11005" width="25.140625" style="27" customWidth="1"/>
    <col min="11006" max="11006" width="11.42578125" style="27" customWidth="1"/>
    <col min="11007" max="11007" width="21.140625" style="27" customWidth="1"/>
    <col min="11008" max="11008" width="11.42578125" style="27" customWidth="1"/>
    <col min="11009" max="11256" width="11.42578125" style="27"/>
    <col min="11257" max="11258" width="11.42578125" style="27" customWidth="1"/>
    <col min="11259" max="11259" width="7" style="27" customWidth="1"/>
    <col min="11260" max="11260" width="79.7109375" style="27" customWidth="1"/>
    <col min="11261" max="11261" width="25.140625" style="27" customWidth="1"/>
    <col min="11262" max="11262" width="11.42578125" style="27" customWidth="1"/>
    <col min="11263" max="11263" width="21.140625" style="27" customWidth="1"/>
    <col min="11264" max="11264" width="11.42578125" style="27" customWidth="1"/>
    <col min="11265" max="11512" width="11.42578125" style="27"/>
    <col min="11513" max="11514" width="11.42578125" style="27" customWidth="1"/>
    <col min="11515" max="11515" width="7" style="27" customWidth="1"/>
    <col min="11516" max="11516" width="79.7109375" style="27" customWidth="1"/>
    <col min="11517" max="11517" width="25.140625" style="27" customWidth="1"/>
    <col min="11518" max="11518" width="11.42578125" style="27" customWidth="1"/>
    <col min="11519" max="11519" width="21.140625" style="27" customWidth="1"/>
    <col min="11520" max="11520" width="11.42578125" style="27" customWidth="1"/>
    <col min="11521" max="11768" width="11.42578125" style="27"/>
    <col min="11769" max="11770" width="11.42578125" style="27" customWidth="1"/>
    <col min="11771" max="11771" width="7" style="27" customWidth="1"/>
    <col min="11772" max="11772" width="79.7109375" style="27" customWidth="1"/>
    <col min="11773" max="11773" width="25.140625" style="27" customWidth="1"/>
    <col min="11774" max="11774" width="11.42578125" style="27" customWidth="1"/>
    <col min="11775" max="11775" width="21.140625" style="27" customWidth="1"/>
    <col min="11776" max="11776" width="11.42578125" style="27" customWidth="1"/>
    <col min="11777" max="12024" width="11.42578125" style="27"/>
    <col min="12025" max="12026" width="11.42578125" style="27" customWidth="1"/>
    <col min="12027" max="12027" width="7" style="27" customWidth="1"/>
    <col min="12028" max="12028" width="79.7109375" style="27" customWidth="1"/>
    <col min="12029" max="12029" width="25.140625" style="27" customWidth="1"/>
    <col min="12030" max="12030" width="11.42578125" style="27" customWidth="1"/>
    <col min="12031" max="12031" width="21.140625" style="27" customWidth="1"/>
    <col min="12032" max="12032" width="11.42578125" style="27" customWidth="1"/>
    <col min="12033" max="12280" width="11.42578125" style="27"/>
    <col min="12281" max="12282" width="11.42578125" style="27" customWidth="1"/>
    <col min="12283" max="12283" width="7" style="27" customWidth="1"/>
    <col min="12284" max="12284" width="79.7109375" style="27" customWidth="1"/>
    <col min="12285" max="12285" width="25.140625" style="27" customWidth="1"/>
    <col min="12286" max="12286" width="11.42578125" style="27" customWidth="1"/>
    <col min="12287" max="12287" width="21.140625" style="27" customWidth="1"/>
    <col min="12288" max="12288" width="11.42578125" style="27" customWidth="1"/>
    <col min="12289" max="12536" width="11.42578125" style="27"/>
    <col min="12537" max="12538" width="11.42578125" style="27" customWidth="1"/>
    <col min="12539" max="12539" width="7" style="27" customWidth="1"/>
    <col min="12540" max="12540" width="79.7109375" style="27" customWidth="1"/>
    <col min="12541" max="12541" width="25.140625" style="27" customWidth="1"/>
    <col min="12542" max="12542" width="11.42578125" style="27" customWidth="1"/>
    <col min="12543" max="12543" width="21.140625" style="27" customWidth="1"/>
    <col min="12544" max="12544" width="11.42578125" style="27" customWidth="1"/>
    <col min="12545" max="12792" width="11.42578125" style="27"/>
    <col min="12793" max="12794" width="11.42578125" style="27" customWidth="1"/>
    <col min="12795" max="12795" width="7" style="27" customWidth="1"/>
    <col min="12796" max="12796" width="79.7109375" style="27" customWidth="1"/>
    <col min="12797" max="12797" width="25.140625" style="27" customWidth="1"/>
    <col min="12798" max="12798" width="11.42578125" style="27" customWidth="1"/>
    <col min="12799" max="12799" width="21.140625" style="27" customWidth="1"/>
    <col min="12800" max="12800" width="11.42578125" style="27" customWidth="1"/>
    <col min="12801" max="13048" width="11.42578125" style="27"/>
    <col min="13049" max="13050" width="11.42578125" style="27" customWidth="1"/>
    <col min="13051" max="13051" width="7" style="27" customWidth="1"/>
    <col min="13052" max="13052" width="79.7109375" style="27" customWidth="1"/>
    <col min="13053" max="13053" width="25.140625" style="27" customWidth="1"/>
    <col min="13054" max="13054" width="11.42578125" style="27" customWidth="1"/>
    <col min="13055" max="13055" width="21.140625" style="27" customWidth="1"/>
    <col min="13056" max="13056" width="11.42578125" style="27" customWidth="1"/>
    <col min="13057" max="13304" width="11.42578125" style="27"/>
    <col min="13305" max="13306" width="11.42578125" style="27" customWidth="1"/>
    <col min="13307" max="13307" width="7" style="27" customWidth="1"/>
    <col min="13308" max="13308" width="79.7109375" style="27" customWidth="1"/>
    <col min="13309" max="13309" width="25.140625" style="27" customWidth="1"/>
    <col min="13310" max="13310" width="11.42578125" style="27" customWidth="1"/>
    <col min="13311" max="13311" width="21.140625" style="27" customWidth="1"/>
    <col min="13312" max="13312" width="11.42578125" style="27" customWidth="1"/>
    <col min="13313" max="13560" width="11.42578125" style="27"/>
    <col min="13561" max="13562" width="11.42578125" style="27" customWidth="1"/>
    <col min="13563" max="13563" width="7" style="27" customWidth="1"/>
    <col min="13564" max="13564" width="79.7109375" style="27" customWidth="1"/>
    <col min="13565" max="13565" width="25.140625" style="27" customWidth="1"/>
    <col min="13566" max="13566" width="11.42578125" style="27" customWidth="1"/>
    <col min="13567" max="13567" width="21.140625" style="27" customWidth="1"/>
    <col min="13568" max="13568" width="11.42578125" style="27" customWidth="1"/>
    <col min="13569" max="13816" width="11.42578125" style="27"/>
    <col min="13817" max="13818" width="11.42578125" style="27" customWidth="1"/>
    <col min="13819" max="13819" width="7" style="27" customWidth="1"/>
    <col min="13820" max="13820" width="79.7109375" style="27" customWidth="1"/>
    <col min="13821" max="13821" width="25.140625" style="27" customWidth="1"/>
    <col min="13822" max="13822" width="11.42578125" style="27" customWidth="1"/>
    <col min="13823" max="13823" width="21.140625" style="27" customWidth="1"/>
    <col min="13824" max="13824" width="11.42578125" style="27" customWidth="1"/>
    <col min="13825" max="14072" width="11.42578125" style="27"/>
    <col min="14073" max="14074" width="11.42578125" style="27" customWidth="1"/>
    <col min="14075" max="14075" width="7" style="27" customWidth="1"/>
    <col min="14076" max="14076" width="79.7109375" style="27" customWidth="1"/>
    <col min="14077" max="14077" width="25.140625" style="27" customWidth="1"/>
    <col min="14078" max="14078" width="11.42578125" style="27" customWidth="1"/>
    <col min="14079" max="14079" width="21.140625" style="27" customWidth="1"/>
    <col min="14080" max="14080" width="11.42578125" style="27" customWidth="1"/>
    <col min="14081" max="14328" width="11.42578125" style="27"/>
    <col min="14329" max="14330" width="11.42578125" style="27" customWidth="1"/>
    <col min="14331" max="14331" width="7" style="27" customWidth="1"/>
    <col min="14332" max="14332" width="79.7109375" style="27" customWidth="1"/>
    <col min="14333" max="14333" width="25.140625" style="27" customWidth="1"/>
    <col min="14334" max="14334" width="11.42578125" style="27" customWidth="1"/>
    <col min="14335" max="14335" width="21.140625" style="27" customWidth="1"/>
    <col min="14336" max="14336" width="11.42578125" style="27" customWidth="1"/>
    <col min="14337" max="14584" width="11.42578125" style="27"/>
    <col min="14585" max="14586" width="11.42578125" style="27" customWidth="1"/>
    <col min="14587" max="14587" width="7" style="27" customWidth="1"/>
    <col min="14588" max="14588" width="79.7109375" style="27" customWidth="1"/>
    <col min="14589" max="14589" width="25.140625" style="27" customWidth="1"/>
    <col min="14590" max="14590" width="11.42578125" style="27" customWidth="1"/>
    <col min="14591" max="14591" width="21.140625" style="27" customWidth="1"/>
    <col min="14592" max="14592" width="11.42578125" style="27" customWidth="1"/>
    <col min="14593" max="14840" width="11.42578125" style="27"/>
    <col min="14841" max="14842" width="11.42578125" style="27" customWidth="1"/>
    <col min="14843" max="14843" width="7" style="27" customWidth="1"/>
    <col min="14844" max="14844" width="79.7109375" style="27" customWidth="1"/>
    <col min="14845" max="14845" width="25.140625" style="27" customWidth="1"/>
    <col min="14846" max="14846" width="11.42578125" style="27" customWidth="1"/>
    <col min="14847" max="14847" width="21.140625" style="27" customWidth="1"/>
    <col min="14848" max="14848" width="11.42578125" style="27" customWidth="1"/>
    <col min="14849" max="15096" width="11.42578125" style="27"/>
    <col min="15097" max="15098" width="11.42578125" style="27" customWidth="1"/>
    <col min="15099" max="15099" width="7" style="27" customWidth="1"/>
    <col min="15100" max="15100" width="79.7109375" style="27" customWidth="1"/>
    <col min="15101" max="15101" width="25.140625" style="27" customWidth="1"/>
    <col min="15102" max="15102" width="11.42578125" style="27" customWidth="1"/>
    <col min="15103" max="15103" width="21.140625" style="27" customWidth="1"/>
    <col min="15104" max="15104" width="11.42578125" style="27" customWidth="1"/>
    <col min="15105" max="15352" width="11.42578125" style="27"/>
    <col min="15353" max="15354" width="11.42578125" style="27" customWidth="1"/>
    <col min="15355" max="15355" width="7" style="27" customWidth="1"/>
    <col min="15356" max="15356" width="79.7109375" style="27" customWidth="1"/>
    <col min="15357" max="15357" width="25.140625" style="27" customWidth="1"/>
    <col min="15358" max="15358" width="11.42578125" style="27" customWidth="1"/>
    <col min="15359" max="15359" width="21.140625" style="27" customWidth="1"/>
    <col min="15360" max="15360" width="11.42578125" style="27" customWidth="1"/>
    <col min="15361" max="15608" width="11.42578125" style="27"/>
    <col min="15609" max="15610" width="11.42578125" style="27" customWidth="1"/>
    <col min="15611" max="15611" width="7" style="27" customWidth="1"/>
    <col min="15612" max="15612" width="79.7109375" style="27" customWidth="1"/>
    <col min="15613" max="15613" width="25.140625" style="27" customWidth="1"/>
    <col min="15614" max="15614" width="11.42578125" style="27" customWidth="1"/>
    <col min="15615" max="15615" width="21.140625" style="27" customWidth="1"/>
    <col min="15616" max="15616" width="11.42578125" style="27" customWidth="1"/>
    <col min="15617" max="15864" width="11.42578125" style="27"/>
    <col min="15865" max="15866" width="11.42578125" style="27" customWidth="1"/>
    <col min="15867" max="15867" width="7" style="27" customWidth="1"/>
    <col min="15868" max="15868" width="79.7109375" style="27" customWidth="1"/>
    <col min="15869" max="15869" width="25.140625" style="27" customWidth="1"/>
    <col min="15870" max="15870" width="11.42578125" style="27" customWidth="1"/>
    <col min="15871" max="15871" width="21.140625" style="27" customWidth="1"/>
    <col min="15872" max="15872" width="11.42578125" style="27" customWidth="1"/>
    <col min="15873" max="16120" width="11.42578125" style="27"/>
    <col min="16121" max="16122" width="11.42578125" style="27" customWidth="1"/>
    <col min="16123" max="16123" width="7" style="27" customWidth="1"/>
    <col min="16124" max="16124" width="79.7109375" style="27" customWidth="1"/>
    <col min="16125" max="16125" width="25.140625" style="27" customWidth="1"/>
    <col min="16126" max="16126" width="11.42578125" style="27" customWidth="1"/>
    <col min="16127" max="16127" width="21.140625" style="27" customWidth="1"/>
    <col min="16128" max="16128" width="11.42578125" style="27" customWidth="1"/>
    <col min="16129" max="16384" width="11.42578125" style="27"/>
  </cols>
  <sheetData>
    <row r="1" spans="1:5" ht="18.75">
      <c r="A1" s="566" t="s">
        <v>8</v>
      </c>
      <c r="B1" s="566"/>
      <c r="C1" s="566"/>
      <c r="D1" s="566"/>
    </row>
    <row r="2" spans="1:5" ht="18.75">
      <c r="A2" s="566" t="s">
        <v>9</v>
      </c>
      <c r="B2" s="566"/>
      <c r="C2" s="566"/>
      <c r="D2" s="566"/>
    </row>
    <row r="3" spans="1:5" ht="18.75">
      <c r="A3" s="27"/>
      <c r="B3" s="27"/>
      <c r="C3" s="27"/>
      <c r="D3" s="138" t="s">
        <v>63</v>
      </c>
    </row>
    <row r="4" spans="1:5">
      <c r="A4" s="595" t="s">
        <v>31</v>
      </c>
      <c r="B4" s="595"/>
      <c r="C4" s="595"/>
      <c r="D4" s="595"/>
    </row>
    <row r="5" spans="1:5" ht="15.75" customHeight="1">
      <c r="A5" s="657"/>
      <c r="B5" s="657"/>
      <c r="C5" s="657"/>
      <c r="D5" s="657"/>
    </row>
    <row r="6" spans="1:5" ht="15.75" customHeight="1">
      <c r="A6" s="46"/>
      <c r="B6" s="47"/>
      <c r="C6" s="46"/>
      <c r="D6" s="48"/>
    </row>
    <row r="7" spans="1:5" ht="33.75" customHeight="1">
      <c r="A7" s="65" t="s">
        <v>24</v>
      </c>
      <c r="B7" s="66" t="s">
        <v>39</v>
      </c>
      <c r="C7" s="66" t="s">
        <v>2</v>
      </c>
      <c r="D7" s="66" t="s">
        <v>59</v>
      </c>
      <c r="E7" s="49"/>
    </row>
    <row r="8" spans="1:5" s="42" customFormat="1" ht="49.5" customHeight="1">
      <c r="A8" s="50">
        <v>1</v>
      </c>
      <c r="B8" s="51" t="s">
        <v>98</v>
      </c>
      <c r="C8" s="52" t="s">
        <v>50</v>
      </c>
      <c r="D8" s="53">
        <v>57500000</v>
      </c>
      <c r="E8" s="51"/>
    </row>
    <row r="9" spans="1:5" hidden="1"/>
    <row r="10" spans="1:5" s="59" customFormat="1" ht="23.25" customHeight="1">
      <c r="A10" s="55"/>
      <c r="B10" s="56"/>
      <c r="C10" s="55" t="s">
        <v>5</v>
      </c>
      <c r="D10" s="57">
        <f>SUBTOTAL(9,D8:D8)</f>
        <v>57500000</v>
      </c>
      <c r="E10" s="58"/>
    </row>
    <row r="11" spans="1:5">
      <c r="A11" s="30"/>
      <c r="B11" s="30"/>
      <c r="C11" s="30"/>
      <c r="D11" s="60"/>
      <c r="E11" s="61"/>
    </row>
  </sheetData>
  <autoFilter ref="A7:E8"/>
  <mergeCells count="4">
    <mergeCell ref="A1:D1"/>
    <mergeCell ref="A2:D2"/>
    <mergeCell ref="A4:D4"/>
    <mergeCell ref="A5:D5"/>
  </mergeCells>
  <printOptions horizontalCentered="1"/>
  <pageMargins left="0.51181102362204722" right="0.51181102362204722" top="0.74803149606299213" bottom="0.74803149606299213" header="3.582677165354331" footer="0.31496062992125984"/>
  <pageSetup scale="83" fitToHeight="0" orientation="landscape" r:id="rId1"/>
  <headerFooter>
    <oddHeader>&amp;R&amp;9&amp;D
&amp;T</oddHeader>
  </headerFooter>
  <colBreaks count="1" manualBreakCount="1">
    <brk id="4" max="1048575" man="1"/>
  </colBreaks>
  <drawing r:id="rId2"/>
</worksheet>
</file>

<file path=xl/worksheets/sheet17.xml><?xml version="1.0" encoding="utf-8"?>
<worksheet xmlns="http://schemas.openxmlformats.org/spreadsheetml/2006/main" xmlns:r="http://schemas.openxmlformats.org/officeDocument/2006/relationships">
  <dimension ref="A1:E11"/>
  <sheetViews>
    <sheetView view="pageBreakPreview" zoomScaleNormal="100" zoomScaleSheetLayoutView="100" workbookViewId="0">
      <selection activeCell="A9" sqref="A9"/>
    </sheetView>
  </sheetViews>
  <sheetFormatPr baseColWidth="10" defaultColWidth="103.28515625" defaultRowHeight="15.75"/>
  <cols>
    <col min="1" max="1" width="9.85546875" style="10" customWidth="1"/>
    <col min="2" max="2" width="47" style="27" customWidth="1"/>
    <col min="3" max="3" width="15.28515625" style="27" customWidth="1"/>
    <col min="4" max="4" width="27" style="62" customWidth="1"/>
    <col min="5" max="5" width="25.85546875" style="27" customWidth="1"/>
    <col min="6" max="251" width="103.28515625" style="27"/>
    <col min="252" max="252" width="9.85546875" style="27" customWidth="1"/>
    <col min="253" max="253" width="70.5703125" style="27" customWidth="1"/>
    <col min="254" max="254" width="27.28515625" style="27" customWidth="1"/>
    <col min="255" max="255" width="31.140625" style="27" customWidth="1"/>
    <col min="256" max="256" width="103.28515625" style="27" customWidth="1"/>
    <col min="257" max="261" width="25.85546875" style="27" customWidth="1"/>
    <col min="262" max="507" width="103.28515625" style="27"/>
    <col min="508" max="508" width="9.85546875" style="27" customWidth="1"/>
    <col min="509" max="509" width="70.5703125" style="27" customWidth="1"/>
    <col min="510" max="510" width="27.28515625" style="27" customWidth="1"/>
    <col min="511" max="511" width="31.140625" style="27" customWidth="1"/>
    <col min="512" max="512" width="103.28515625" style="27" customWidth="1"/>
    <col min="513" max="517" width="25.85546875" style="27" customWidth="1"/>
    <col min="518" max="763" width="103.28515625" style="27"/>
    <col min="764" max="764" width="9.85546875" style="27" customWidth="1"/>
    <col min="765" max="765" width="70.5703125" style="27" customWidth="1"/>
    <col min="766" max="766" width="27.28515625" style="27" customWidth="1"/>
    <col min="767" max="767" width="31.140625" style="27" customWidth="1"/>
    <col min="768" max="768" width="103.28515625" style="27" customWidth="1"/>
    <col min="769" max="773" width="25.85546875" style="27" customWidth="1"/>
    <col min="774" max="1019" width="103.28515625" style="27"/>
    <col min="1020" max="1020" width="9.85546875" style="27" customWidth="1"/>
    <col min="1021" max="1021" width="70.5703125" style="27" customWidth="1"/>
    <col min="1022" max="1022" width="27.28515625" style="27" customWidth="1"/>
    <col min="1023" max="1023" width="31.140625" style="27" customWidth="1"/>
    <col min="1024" max="1024" width="103.28515625" style="27" customWidth="1"/>
    <col min="1025" max="1029" width="25.85546875" style="27" customWidth="1"/>
    <col min="1030" max="1275" width="103.28515625" style="27"/>
    <col min="1276" max="1276" width="9.85546875" style="27" customWidth="1"/>
    <col min="1277" max="1277" width="70.5703125" style="27" customWidth="1"/>
    <col min="1278" max="1278" width="27.28515625" style="27" customWidth="1"/>
    <col min="1279" max="1279" width="31.140625" style="27" customWidth="1"/>
    <col min="1280" max="1280" width="103.28515625" style="27" customWidth="1"/>
    <col min="1281" max="1285" width="25.85546875" style="27" customWidth="1"/>
    <col min="1286" max="1531" width="103.28515625" style="27"/>
    <col min="1532" max="1532" width="9.85546875" style="27" customWidth="1"/>
    <col min="1533" max="1533" width="70.5703125" style="27" customWidth="1"/>
    <col min="1534" max="1534" width="27.28515625" style="27" customWidth="1"/>
    <col min="1535" max="1535" width="31.140625" style="27" customWidth="1"/>
    <col min="1536" max="1536" width="103.28515625" style="27" customWidth="1"/>
    <col min="1537" max="1541" width="25.85546875" style="27" customWidth="1"/>
    <col min="1542" max="1787" width="103.28515625" style="27"/>
    <col min="1788" max="1788" width="9.85546875" style="27" customWidth="1"/>
    <col min="1789" max="1789" width="70.5703125" style="27" customWidth="1"/>
    <col min="1790" max="1790" width="27.28515625" style="27" customWidth="1"/>
    <col min="1791" max="1791" width="31.140625" style="27" customWidth="1"/>
    <col min="1792" max="1792" width="103.28515625" style="27" customWidth="1"/>
    <col min="1793" max="1797" width="25.85546875" style="27" customWidth="1"/>
    <col min="1798" max="2043" width="103.28515625" style="27"/>
    <col min="2044" max="2044" width="9.85546875" style="27" customWidth="1"/>
    <col min="2045" max="2045" width="70.5703125" style="27" customWidth="1"/>
    <col min="2046" max="2046" width="27.28515625" style="27" customWidth="1"/>
    <col min="2047" max="2047" width="31.140625" style="27" customWidth="1"/>
    <col min="2048" max="2048" width="103.28515625" style="27" customWidth="1"/>
    <col min="2049" max="2053" width="25.85546875" style="27" customWidth="1"/>
    <col min="2054" max="2299" width="103.28515625" style="27"/>
    <col min="2300" max="2300" width="9.85546875" style="27" customWidth="1"/>
    <col min="2301" max="2301" width="70.5703125" style="27" customWidth="1"/>
    <col min="2302" max="2302" width="27.28515625" style="27" customWidth="1"/>
    <col min="2303" max="2303" width="31.140625" style="27" customWidth="1"/>
    <col min="2304" max="2304" width="103.28515625" style="27" customWidth="1"/>
    <col min="2305" max="2309" width="25.85546875" style="27" customWidth="1"/>
    <col min="2310" max="2555" width="103.28515625" style="27"/>
    <col min="2556" max="2556" width="9.85546875" style="27" customWidth="1"/>
    <col min="2557" max="2557" width="70.5703125" style="27" customWidth="1"/>
    <col min="2558" max="2558" width="27.28515625" style="27" customWidth="1"/>
    <col min="2559" max="2559" width="31.140625" style="27" customWidth="1"/>
    <col min="2560" max="2560" width="103.28515625" style="27" customWidth="1"/>
    <col min="2561" max="2565" width="25.85546875" style="27" customWidth="1"/>
    <col min="2566" max="2811" width="103.28515625" style="27"/>
    <col min="2812" max="2812" width="9.85546875" style="27" customWidth="1"/>
    <col min="2813" max="2813" width="70.5703125" style="27" customWidth="1"/>
    <col min="2814" max="2814" width="27.28515625" style="27" customWidth="1"/>
    <col min="2815" max="2815" width="31.140625" style="27" customWidth="1"/>
    <col min="2816" max="2816" width="103.28515625" style="27" customWidth="1"/>
    <col min="2817" max="2821" width="25.85546875" style="27" customWidth="1"/>
    <col min="2822" max="3067" width="103.28515625" style="27"/>
    <col min="3068" max="3068" width="9.85546875" style="27" customWidth="1"/>
    <col min="3069" max="3069" width="70.5703125" style="27" customWidth="1"/>
    <col min="3070" max="3070" width="27.28515625" style="27" customWidth="1"/>
    <col min="3071" max="3071" width="31.140625" style="27" customWidth="1"/>
    <col min="3072" max="3072" width="103.28515625" style="27" customWidth="1"/>
    <col min="3073" max="3077" width="25.85546875" style="27" customWidth="1"/>
    <col min="3078" max="3323" width="103.28515625" style="27"/>
    <col min="3324" max="3324" width="9.85546875" style="27" customWidth="1"/>
    <col min="3325" max="3325" width="70.5703125" style="27" customWidth="1"/>
    <col min="3326" max="3326" width="27.28515625" style="27" customWidth="1"/>
    <col min="3327" max="3327" width="31.140625" style="27" customWidth="1"/>
    <col min="3328" max="3328" width="103.28515625" style="27" customWidth="1"/>
    <col min="3329" max="3333" width="25.85546875" style="27" customWidth="1"/>
    <col min="3334" max="3579" width="103.28515625" style="27"/>
    <col min="3580" max="3580" width="9.85546875" style="27" customWidth="1"/>
    <col min="3581" max="3581" width="70.5703125" style="27" customWidth="1"/>
    <col min="3582" max="3582" width="27.28515625" style="27" customWidth="1"/>
    <col min="3583" max="3583" width="31.140625" style="27" customWidth="1"/>
    <col min="3584" max="3584" width="103.28515625" style="27" customWidth="1"/>
    <col min="3585" max="3589" width="25.85546875" style="27" customWidth="1"/>
    <col min="3590" max="3835" width="103.28515625" style="27"/>
    <col min="3836" max="3836" width="9.85546875" style="27" customWidth="1"/>
    <col min="3837" max="3837" width="70.5703125" style="27" customWidth="1"/>
    <col min="3838" max="3838" width="27.28515625" style="27" customWidth="1"/>
    <col min="3839" max="3839" width="31.140625" style="27" customWidth="1"/>
    <col min="3840" max="3840" width="103.28515625" style="27" customWidth="1"/>
    <col min="3841" max="3845" width="25.85546875" style="27" customWidth="1"/>
    <col min="3846" max="4091" width="103.28515625" style="27"/>
    <col min="4092" max="4092" width="9.85546875" style="27" customWidth="1"/>
    <col min="4093" max="4093" width="70.5703125" style="27" customWidth="1"/>
    <col min="4094" max="4094" width="27.28515625" style="27" customWidth="1"/>
    <col min="4095" max="4095" width="31.140625" style="27" customWidth="1"/>
    <col min="4096" max="4096" width="103.28515625" style="27" customWidth="1"/>
    <col min="4097" max="4101" width="25.85546875" style="27" customWidth="1"/>
    <col min="4102" max="4347" width="103.28515625" style="27"/>
    <col min="4348" max="4348" width="9.85546875" style="27" customWidth="1"/>
    <col min="4349" max="4349" width="70.5703125" style="27" customWidth="1"/>
    <col min="4350" max="4350" width="27.28515625" style="27" customWidth="1"/>
    <col min="4351" max="4351" width="31.140625" style="27" customWidth="1"/>
    <col min="4352" max="4352" width="103.28515625" style="27" customWidth="1"/>
    <col min="4353" max="4357" width="25.85546875" style="27" customWidth="1"/>
    <col min="4358" max="4603" width="103.28515625" style="27"/>
    <col min="4604" max="4604" width="9.85546875" style="27" customWidth="1"/>
    <col min="4605" max="4605" width="70.5703125" style="27" customWidth="1"/>
    <col min="4606" max="4606" width="27.28515625" style="27" customWidth="1"/>
    <col min="4607" max="4607" width="31.140625" style="27" customWidth="1"/>
    <col min="4608" max="4608" width="103.28515625" style="27" customWidth="1"/>
    <col min="4609" max="4613" width="25.85546875" style="27" customWidth="1"/>
    <col min="4614" max="4859" width="103.28515625" style="27"/>
    <col min="4860" max="4860" width="9.85546875" style="27" customWidth="1"/>
    <col min="4861" max="4861" width="70.5703125" style="27" customWidth="1"/>
    <col min="4862" max="4862" width="27.28515625" style="27" customWidth="1"/>
    <col min="4863" max="4863" width="31.140625" style="27" customWidth="1"/>
    <col min="4864" max="4864" width="103.28515625" style="27" customWidth="1"/>
    <col min="4865" max="4869" width="25.85546875" style="27" customWidth="1"/>
    <col min="4870" max="5115" width="103.28515625" style="27"/>
    <col min="5116" max="5116" width="9.85546875" style="27" customWidth="1"/>
    <col min="5117" max="5117" width="70.5703125" style="27" customWidth="1"/>
    <col min="5118" max="5118" width="27.28515625" style="27" customWidth="1"/>
    <col min="5119" max="5119" width="31.140625" style="27" customWidth="1"/>
    <col min="5120" max="5120" width="103.28515625" style="27" customWidth="1"/>
    <col min="5121" max="5125" width="25.85546875" style="27" customWidth="1"/>
    <col min="5126" max="5371" width="103.28515625" style="27"/>
    <col min="5372" max="5372" width="9.85546875" style="27" customWidth="1"/>
    <col min="5373" max="5373" width="70.5703125" style="27" customWidth="1"/>
    <col min="5374" max="5374" width="27.28515625" style="27" customWidth="1"/>
    <col min="5375" max="5375" width="31.140625" style="27" customWidth="1"/>
    <col min="5376" max="5376" width="103.28515625" style="27" customWidth="1"/>
    <col min="5377" max="5381" width="25.85546875" style="27" customWidth="1"/>
    <col min="5382" max="5627" width="103.28515625" style="27"/>
    <col min="5628" max="5628" width="9.85546875" style="27" customWidth="1"/>
    <col min="5629" max="5629" width="70.5703125" style="27" customWidth="1"/>
    <col min="5630" max="5630" width="27.28515625" style="27" customWidth="1"/>
    <col min="5631" max="5631" width="31.140625" style="27" customWidth="1"/>
    <col min="5632" max="5632" width="103.28515625" style="27" customWidth="1"/>
    <col min="5633" max="5637" width="25.85546875" style="27" customWidth="1"/>
    <col min="5638" max="5883" width="103.28515625" style="27"/>
    <col min="5884" max="5884" width="9.85546875" style="27" customWidth="1"/>
    <col min="5885" max="5885" width="70.5703125" style="27" customWidth="1"/>
    <col min="5886" max="5886" width="27.28515625" style="27" customWidth="1"/>
    <col min="5887" max="5887" width="31.140625" style="27" customWidth="1"/>
    <col min="5888" max="5888" width="103.28515625" style="27" customWidth="1"/>
    <col min="5889" max="5893" width="25.85546875" style="27" customWidth="1"/>
    <col min="5894" max="6139" width="103.28515625" style="27"/>
    <col min="6140" max="6140" width="9.85546875" style="27" customWidth="1"/>
    <col min="6141" max="6141" width="70.5703125" style="27" customWidth="1"/>
    <col min="6142" max="6142" width="27.28515625" style="27" customWidth="1"/>
    <col min="6143" max="6143" width="31.140625" style="27" customWidth="1"/>
    <col min="6144" max="6144" width="103.28515625" style="27" customWidth="1"/>
    <col min="6145" max="6149" width="25.85546875" style="27" customWidth="1"/>
    <col min="6150" max="6395" width="103.28515625" style="27"/>
    <col min="6396" max="6396" width="9.85546875" style="27" customWidth="1"/>
    <col min="6397" max="6397" width="70.5703125" style="27" customWidth="1"/>
    <col min="6398" max="6398" width="27.28515625" style="27" customWidth="1"/>
    <col min="6399" max="6399" width="31.140625" style="27" customWidth="1"/>
    <col min="6400" max="6400" width="103.28515625" style="27" customWidth="1"/>
    <col min="6401" max="6405" width="25.85546875" style="27" customWidth="1"/>
    <col min="6406" max="6651" width="103.28515625" style="27"/>
    <col min="6652" max="6652" width="9.85546875" style="27" customWidth="1"/>
    <col min="6653" max="6653" width="70.5703125" style="27" customWidth="1"/>
    <col min="6654" max="6654" width="27.28515625" style="27" customWidth="1"/>
    <col min="6655" max="6655" width="31.140625" style="27" customWidth="1"/>
    <col min="6656" max="6656" width="103.28515625" style="27" customWidth="1"/>
    <col min="6657" max="6661" width="25.85546875" style="27" customWidth="1"/>
    <col min="6662" max="6907" width="103.28515625" style="27"/>
    <col min="6908" max="6908" width="9.85546875" style="27" customWidth="1"/>
    <col min="6909" max="6909" width="70.5703125" style="27" customWidth="1"/>
    <col min="6910" max="6910" width="27.28515625" style="27" customWidth="1"/>
    <col min="6911" max="6911" width="31.140625" style="27" customWidth="1"/>
    <col min="6912" max="6912" width="103.28515625" style="27" customWidth="1"/>
    <col min="6913" max="6917" width="25.85546875" style="27" customWidth="1"/>
    <col min="6918" max="7163" width="103.28515625" style="27"/>
    <col min="7164" max="7164" width="9.85546875" style="27" customWidth="1"/>
    <col min="7165" max="7165" width="70.5703125" style="27" customWidth="1"/>
    <col min="7166" max="7166" width="27.28515625" style="27" customWidth="1"/>
    <col min="7167" max="7167" width="31.140625" style="27" customWidth="1"/>
    <col min="7168" max="7168" width="103.28515625" style="27" customWidth="1"/>
    <col min="7169" max="7173" width="25.85546875" style="27" customWidth="1"/>
    <col min="7174" max="7419" width="103.28515625" style="27"/>
    <col min="7420" max="7420" width="9.85546875" style="27" customWidth="1"/>
    <col min="7421" max="7421" width="70.5703125" style="27" customWidth="1"/>
    <col min="7422" max="7422" width="27.28515625" style="27" customWidth="1"/>
    <col min="7423" max="7423" width="31.140625" style="27" customWidth="1"/>
    <col min="7424" max="7424" width="103.28515625" style="27" customWidth="1"/>
    <col min="7425" max="7429" width="25.85546875" style="27" customWidth="1"/>
    <col min="7430" max="7675" width="103.28515625" style="27"/>
    <col min="7676" max="7676" width="9.85546875" style="27" customWidth="1"/>
    <col min="7677" max="7677" width="70.5703125" style="27" customWidth="1"/>
    <col min="7678" max="7678" width="27.28515625" style="27" customWidth="1"/>
    <col min="7679" max="7679" width="31.140625" style="27" customWidth="1"/>
    <col min="7680" max="7680" width="103.28515625" style="27" customWidth="1"/>
    <col min="7681" max="7685" width="25.85546875" style="27" customWidth="1"/>
    <col min="7686" max="7931" width="103.28515625" style="27"/>
    <col min="7932" max="7932" width="9.85546875" style="27" customWidth="1"/>
    <col min="7933" max="7933" width="70.5703125" style="27" customWidth="1"/>
    <col min="7934" max="7934" width="27.28515625" style="27" customWidth="1"/>
    <col min="7935" max="7935" width="31.140625" style="27" customWidth="1"/>
    <col min="7936" max="7936" width="103.28515625" style="27" customWidth="1"/>
    <col min="7937" max="7941" width="25.85546875" style="27" customWidth="1"/>
    <col min="7942" max="8187" width="103.28515625" style="27"/>
    <col min="8188" max="8188" width="9.85546875" style="27" customWidth="1"/>
    <col min="8189" max="8189" width="70.5703125" style="27" customWidth="1"/>
    <col min="8190" max="8190" width="27.28515625" style="27" customWidth="1"/>
    <col min="8191" max="8191" width="31.140625" style="27" customWidth="1"/>
    <col min="8192" max="8192" width="103.28515625" style="27" customWidth="1"/>
    <col min="8193" max="8197" width="25.85546875" style="27" customWidth="1"/>
    <col min="8198" max="8443" width="103.28515625" style="27"/>
    <col min="8444" max="8444" width="9.85546875" style="27" customWidth="1"/>
    <col min="8445" max="8445" width="70.5703125" style="27" customWidth="1"/>
    <col min="8446" max="8446" width="27.28515625" style="27" customWidth="1"/>
    <col min="8447" max="8447" width="31.140625" style="27" customWidth="1"/>
    <col min="8448" max="8448" width="103.28515625" style="27" customWidth="1"/>
    <col min="8449" max="8453" width="25.85546875" style="27" customWidth="1"/>
    <col min="8454" max="8699" width="103.28515625" style="27"/>
    <col min="8700" max="8700" width="9.85546875" style="27" customWidth="1"/>
    <col min="8701" max="8701" width="70.5703125" style="27" customWidth="1"/>
    <col min="8702" max="8702" width="27.28515625" style="27" customWidth="1"/>
    <col min="8703" max="8703" width="31.140625" style="27" customWidth="1"/>
    <col min="8704" max="8704" width="103.28515625" style="27" customWidth="1"/>
    <col min="8705" max="8709" width="25.85546875" style="27" customWidth="1"/>
    <col min="8710" max="8955" width="103.28515625" style="27"/>
    <col min="8956" max="8956" width="9.85546875" style="27" customWidth="1"/>
    <col min="8957" max="8957" width="70.5703125" style="27" customWidth="1"/>
    <col min="8958" max="8958" width="27.28515625" style="27" customWidth="1"/>
    <col min="8959" max="8959" width="31.140625" style="27" customWidth="1"/>
    <col min="8960" max="8960" width="103.28515625" style="27" customWidth="1"/>
    <col min="8961" max="8965" width="25.85546875" style="27" customWidth="1"/>
    <col min="8966" max="9211" width="103.28515625" style="27"/>
    <col min="9212" max="9212" width="9.85546875" style="27" customWidth="1"/>
    <col min="9213" max="9213" width="70.5703125" style="27" customWidth="1"/>
    <col min="9214" max="9214" width="27.28515625" style="27" customWidth="1"/>
    <col min="9215" max="9215" width="31.140625" style="27" customWidth="1"/>
    <col min="9216" max="9216" width="103.28515625" style="27" customWidth="1"/>
    <col min="9217" max="9221" width="25.85546875" style="27" customWidth="1"/>
    <col min="9222" max="9467" width="103.28515625" style="27"/>
    <col min="9468" max="9468" width="9.85546875" style="27" customWidth="1"/>
    <col min="9469" max="9469" width="70.5703125" style="27" customWidth="1"/>
    <col min="9470" max="9470" width="27.28515625" style="27" customWidth="1"/>
    <col min="9471" max="9471" width="31.140625" style="27" customWidth="1"/>
    <col min="9472" max="9472" width="103.28515625" style="27" customWidth="1"/>
    <col min="9473" max="9477" width="25.85546875" style="27" customWidth="1"/>
    <col min="9478" max="9723" width="103.28515625" style="27"/>
    <col min="9724" max="9724" width="9.85546875" style="27" customWidth="1"/>
    <col min="9725" max="9725" width="70.5703125" style="27" customWidth="1"/>
    <col min="9726" max="9726" width="27.28515625" style="27" customWidth="1"/>
    <col min="9727" max="9727" width="31.140625" style="27" customWidth="1"/>
    <col min="9728" max="9728" width="103.28515625" style="27" customWidth="1"/>
    <col min="9729" max="9733" width="25.85546875" style="27" customWidth="1"/>
    <col min="9734" max="9979" width="103.28515625" style="27"/>
    <col min="9980" max="9980" width="9.85546875" style="27" customWidth="1"/>
    <col min="9981" max="9981" width="70.5703125" style="27" customWidth="1"/>
    <col min="9982" max="9982" width="27.28515625" style="27" customWidth="1"/>
    <col min="9983" max="9983" width="31.140625" style="27" customWidth="1"/>
    <col min="9984" max="9984" width="103.28515625" style="27" customWidth="1"/>
    <col min="9985" max="9989" width="25.85546875" style="27" customWidth="1"/>
    <col min="9990" max="10235" width="103.28515625" style="27"/>
    <col min="10236" max="10236" width="9.85546875" style="27" customWidth="1"/>
    <col min="10237" max="10237" width="70.5703125" style="27" customWidth="1"/>
    <col min="10238" max="10238" width="27.28515625" style="27" customWidth="1"/>
    <col min="10239" max="10239" width="31.140625" style="27" customWidth="1"/>
    <col min="10240" max="10240" width="103.28515625" style="27" customWidth="1"/>
    <col min="10241" max="10245" width="25.85546875" style="27" customWidth="1"/>
    <col min="10246" max="10491" width="103.28515625" style="27"/>
    <col min="10492" max="10492" width="9.85546875" style="27" customWidth="1"/>
    <col min="10493" max="10493" width="70.5703125" style="27" customWidth="1"/>
    <col min="10494" max="10494" width="27.28515625" style="27" customWidth="1"/>
    <col min="10495" max="10495" width="31.140625" style="27" customWidth="1"/>
    <col min="10496" max="10496" width="103.28515625" style="27" customWidth="1"/>
    <col min="10497" max="10501" width="25.85546875" style="27" customWidth="1"/>
    <col min="10502" max="10747" width="103.28515625" style="27"/>
    <col min="10748" max="10748" width="9.85546875" style="27" customWidth="1"/>
    <col min="10749" max="10749" width="70.5703125" style="27" customWidth="1"/>
    <col min="10750" max="10750" width="27.28515625" style="27" customWidth="1"/>
    <col min="10751" max="10751" width="31.140625" style="27" customWidth="1"/>
    <col min="10752" max="10752" width="103.28515625" style="27" customWidth="1"/>
    <col min="10753" max="10757" width="25.85546875" style="27" customWidth="1"/>
    <col min="10758" max="11003" width="103.28515625" style="27"/>
    <col min="11004" max="11004" width="9.85546875" style="27" customWidth="1"/>
    <col min="11005" max="11005" width="70.5703125" style="27" customWidth="1"/>
    <col min="11006" max="11006" width="27.28515625" style="27" customWidth="1"/>
    <col min="11007" max="11007" width="31.140625" style="27" customWidth="1"/>
    <col min="11008" max="11008" width="103.28515625" style="27" customWidth="1"/>
    <col min="11009" max="11013" width="25.85546875" style="27" customWidth="1"/>
    <col min="11014" max="11259" width="103.28515625" style="27"/>
    <col min="11260" max="11260" width="9.85546875" style="27" customWidth="1"/>
    <col min="11261" max="11261" width="70.5703125" style="27" customWidth="1"/>
    <col min="11262" max="11262" width="27.28515625" style="27" customWidth="1"/>
    <col min="11263" max="11263" width="31.140625" style="27" customWidth="1"/>
    <col min="11264" max="11264" width="103.28515625" style="27" customWidth="1"/>
    <col min="11265" max="11269" width="25.85546875" style="27" customWidth="1"/>
    <col min="11270" max="11515" width="103.28515625" style="27"/>
    <col min="11516" max="11516" width="9.85546875" style="27" customWidth="1"/>
    <col min="11517" max="11517" width="70.5703125" style="27" customWidth="1"/>
    <col min="11518" max="11518" width="27.28515625" style="27" customWidth="1"/>
    <col min="11519" max="11519" width="31.140625" style="27" customWidth="1"/>
    <col min="11520" max="11520" width="103.28515625" style="27" customWidth="1"/>
    <col min="11521" max="11525" width="25.85546875" style="27" customWidth="1"/>
    <col min="11526" max="11771" width="103.28515625" style="27"/>
    <col min="11772" max="11772" width="9.85546875" style="27" customWidth="1"/>
    <col min="11773" max="11773" width="70.5703125" style="27" customWidth="1"/>
    <col min="11774" max="11774" width="27.28515625" style="27" customWidth="1"/>
    <col min="11775" max="11775" width="31.140625" style="27" customWidth="1"/>
    <col min="11776" max="11776" width="103.28515625" style="27" customWidth="1"/>
    <col min="11777" max="11781" width="25.85546875" style="27" customWidth="1"/>
    <col min="11782" max="12027" width="103.28515625" style="27"/>
    <col min="12028" max="12028" width="9.85546875" style="27" customWidth="1"/>
    <col min="12029" max="12029" width="70.5703125" style="27" customWidth="1"/>
    <col min="12030" max="12030" width="27.28515625" style="27" customWidth="1"/>
    <col min="12031" max="12031" width="31.140625" style="27" customWidth="1"/>
    <col min="12032" max="12032" width="103.28515625" style="27" customWidth="1"/>
    <col min="12033" max="12037" width="25.85546875" style="27" customWidth="1"/>
    <col min="12038" max="12283" width="103.28515625" style="27"/>
    <col min="12284" max="12284" width="9.85546875" style="27" customWidth="1"/>
    <col min="12285" max="12285" width="70.5703125" style="27" customWidth="1"/>
    <col min="12286" max="12286" width="27.28515625" style="27" customWidth="1"/>
    <col min="12287" max="12287" width="31.140625" style="27" customWidth="1"/>
    <col min="12288" max="12288" width="103.28515625" style="27" customWidth="1"/>
    <col min="12289" max="12293" width="25.85546875" style="27" customWidth="1"/>
    <col min="12294" max="12539" width="103.28515625" style="27"/>
    <col min="12540" max="12540" width="9.85546875" style="27" customWidth="1"/>
    <col min="12541" max="12541" width="70.5703125" style="27" customWidth="1"/>
    <col min="12542" max="12542" width="27.28515625" style="27" customWidth="1"/>
    <col min="12543" max="12543" width="31.140625" style="27" customWidth="1"/>
    <col min="12544" max="12544" width="103.28515625" style="27" customWidth="1"/>
    <col min="12545" max="12549" width="25.85546875" style="27" customWidth="1"/>
    <col min="12550" max="12795" width="103.28515625" style="27"/>
    <col min="12796" max="12796" width="9.85546875" style="27" customWidth="1"/>
    <col min="12797" max="12797" width="70.5703125" style="27" customWidth="1"/>
    <col min="12798" max="12798" width="27.28515625" style="27" customWidth="1"/>
    <col min="12799" max="12799" width="31.140625" style="27" customWidth="1"/>
    <col min="12800" max="12800" width="103.28515625" style="27" customWidth="1"/>
    <col min="12801" max="12805" width="25.85546875" style="27" customWidth="1"/>
    <col min="12806" max="13051" width="103.28515625" style="27"/>
    <col min="13052" max="13052" width="9.85546875" style="27" customWidth="1"/>
    <col min="13053" max="13053" width="70.5703125" style="27" customWidth="1"/>
    <col min="13054" max="13054" width="27.28515625" style="27" customWidth="1"/>
    <col min="13055" max="13055" width="31.140625" style="27" customWidth="1"/>
    <col min="13056" max="13056" width="103.28515625" style="27" customWidth="1"/>
    <col min="13057" max="13061" width="25.85546875" style="27" customWidth="1"/>
    <col min="13062" max="13307" width="103.28515625" style="27"/>
    <col min="13308" max="13308" width="9.85546875" style="27" customWidth="1"/>
    <col min="13309" max="13309" width="70.5703125" style="27" customWidth="1"/>
    <col min="13310" max="13310" width="27.28515625" style="27" customWidth="1"/>
    <col min="13311" max="13311" width="31.140625" style="27" customWidth="1"/>
    <col min="13312" max="13312" width="103.28515625" style="27" customWidth="1"/>
    <col min="13313" max="13317" width="25.85546875" style="27" customWidth="1"/>
    <col min="13318" max="13563" width="103.28515625" style="27"/>
    <col min="13564" max="13564" width="9.85546875" style="27" customWidth="1"/>
    <col min="13565" max="13565" width="70.5703125" style="27" customWidth="1"/>
    <col min="13566" max="13566" width="27.28515625" style="27" customWidth="1"/>
    <col min="13567" max="13567" width="31.140625" style="27" customWidth="1"/>
    <col min="13568" max="13568" width="103.28515625" style="27" customWidth="1"/>
    <col min="13569" max="13573" width="25.85546875" style="27" customWidth="1"/>
    <col min="13574" max="13819" width="103.28515625" style="27"/>
    <col min="13820" max="13820" width="9.85546875" style="27" customWidth="1"/>
    <col min="13821" max="13821" width="70.5703125" style="27" customWidth="1"/>
    <col min="13822" max="13822" width="27.28515625" style="27" customWidth="1"/>
    <col min="13823" max="13823" width="31.140625" style="27" customWidth="1"/>
    <col min="13824" max="13824" width="103.28515625" style="27" customWidth="1"/>
    <col min="13825" max="13829" width="25.85546875" style="27" customWidth="1"/>
    <col min="13830" max="14075" width="103.28515625" style="27"/>
    <col min="14076" max="14076" width="9.85546875" style="27" customWidth="1"/>
    <col min="14077" max="14077" width="70.5703125" style="27" customWidth="1"/>
    <col min="14078" max="14078" width="27.28515625" style="27" customWidth="1"/>
    <col min="14079" max="14079" width="31.140625" style="27" customWidth="1"/>
    <col min="14080" max="14080" width="103.28515625" style="27" customWidth="1"/>
    <col min="14081" max="14085" width="25.85546875" style="27" customWidth="1"/>
    <col min="14086" max="14331" width="103.28515625" style="27"/>
    <col min="14332" max="14332" width="9.85546875" style="27" customWidth="1"/>
    <col min="14333" max="14333" width="70.5703125" style="27" customWidth="1"/>
    <col min="14334" max="14334" width="27.28515625" style="27" customWidth="1"/>
    <col min="14335" max="14335" width="31.140625" style="27" customWidth="1"/>
    <col min="14336" max="14336" width="103.28515625" style="27" customWidth="1"/>
    <col min="14337" max="14341" width="25.85546875" style="27" customWidth="1"/>
    <col min="14342" max="14587" width="103.28515625" style="27"/>
    <col min="14588" max="14588" width="9.85546875" style="27" customWidth="1"/>
    <col min="14589" max="14589" width="70.5703125" style="27" customWidth="1"/>
    <col min="14590" max="14590" width="27.28515625" style="27" customWidth="1"/>
    <col min="14591" max="14591" width="31.140625" style="27" customWidth="1"/>
    <col min="14592" max="14592" width="103.28515625" style="27" customWidth="1"/>
    <col min="14593" max="14597" width="25.85546875" style="27" customWidth="1"/>
    <col min="14598" max="14843" width="103.28515625" style="27"/>
    <col min="14844" max="14844" width="9.85546875" style="27" customWidth="1"/>
    <col min="14845" max="14845" width="70.5703125" style="27" customWidth="1"/>
    <col min="14846" max="14846" width="27.28515625" style="27" customWidth="1"/>
    <col min="14847" max="14847" width="31.140625" style="27" customWidth="1"/>
    <col min="14848" max="14848" width="103.28515625" style="27" customWidth="1"/>
    <col min="14849" max="14853" width="25.85546875" style="27" customWidth="1"/>
    <col min="14854" max="15099" width="103.28515625" style="27"/>
    <col min="15100" max="15100" width="9.85546875" style="27" customWidth="1"/>
    <col min="15101" max="15101" width="70.5703125" style="27" customWidth="1"/>
    <col min="15102" max="15102" width="27.28515625" style="27" customWidth="1"/>
    <col min="15103" max="15103" width="31.140625" style="27" customWidth="1"/>
    <col min="15104" max="15104" width="103.28515625" style="27" customWidth="1"/>
    <col min="15105" max="15109" width="25.85546875" style="27" customWidth="1"/>
    <col min="15110" max="15355" width="103.28515625" style="27"/>
    <col min="15356" max="15356" width="9.85546875" style="27" customWidth="1"/>
    <col min="15357" max="15357" width="70.5703125" style="27" customWidth="1"/>
    <col min="15358" max="15358" width="27.28515625" style="27" customWidth="1"/>
    <col min="15359" max="15359" width="31.140625" style="27" customWidth="1"/>
    <col min="15360" max="15360" width="103.28515625" style="27" customWidth="1"/>
    <col min="15361" max="15365" width="25.85546875" style="27" customWidth="1"/>
    <col min="15366" max="15611" width="103.28515625" style="27"/>
    <col min="15612" max="15612" width="9.85546875" style="27" customWidth="1"/>
    <col min="15613" max="15613" width="70.5703125" style="27" customWidth="1"/>
    <col min="15614" max="15614" width="27.28515625" style="27" customWidth="1"/>
    <col min="15615" max="15615" width="31.140625" style="27" customWidth="1"/>
    <col min="15616" max="15616" width="103.28515625" style="27" customWidth="1"/>
    <col min="15617" max="15621" width="25.85546875" style="27" customWidth="1"/>
    <col min="15622" max="15867" width="103.28515625" style="27"/>
    <col min="15868" max="15868" width="9.85546875" style="27" customWidth="1"/>
    <col min="15869" max="15869" width="70.5703125" style="27" customWidth="1"/>
    <col min="15870" max="15870" width="27.28515625" style="27" customWidth="1"/>
    <col min="15871" max="15871" width="31.140625" style="27" customWidth="1"/>
    <col min="15872" max="15872" width="103.28515625" style="27" customWidth="1"/>
    <col min="15873" max="15877" width="25.85546875" style="27" customWidth="1"/>
    <col min="15878" max="16123" width="103.28515625" style="27"/>
    <col min="16124" max="16124" width="9.85546875" style="27" customWidth="1"/>
    <col min="16125" max="16125" width="70.5703125" style="27" customWidth="1"/>
    <col min="16126" max="16126" width="27.28515625" style="27" customWidth="1"/>
    <col min="16127" max="16127" width="31.140625" style="27" customWidth="1"/>
    <col min="16128" max="16128" width="103.28515625" style="27" customWidth="1"/>
    <col min="16129" max="16133" width="25.85546875" style="27" customWidth="1"/>
    <col min="16134" max="16384" width="103.28515625" style="27"/>
  </cols>
  <sheetData>
    <row r="1" spans="1:5" ht="18.75">
      <c r="A1" s="566" t="s">
        <v>8</v>
      </c>
      <c r="B1" s="566"/>
      <c r="C1" s="566"/>
      <c r="D1" s="566"/>
    </row>
    <row r="2" spans="1:5" ht="18.75">
      <c r="A2" s="566" t="s">
        <v>9</v>
      </c>
      <c r="B2" s="566"/>
      <c r="C2" s="566"/>
      <c r="D2" s="566"/>
    </row>
    <row r="4" spans="1:5">
      <c r="A4" s="649" t="s">
        <v>31</v>
      </c>
      <c r="B4" s="649"/>
      <c r="C4" s="649"/>
      <c r="D4" s="649"/>
    </row>
    <row r="5" spans="1:5" ht="15" customHeight="1">
      <c r="A5" s="27"/>
      <c r="B5" s="28"/>
      <c r="C5" s="28"/>
      <c r="E5" s="263" t="s">
        <v>109</v>
      </c>
    </row>
    <row r="6" spans="1:5" ht="15" customHeight="1">
      <c r="A6" s="27"/>
      <c r="B6" s="28"/>
      <c r="C6" s="28"/>
      <c r="D6" s="29"/>
    </row>
    <row r="7" spans="1:5" ht="24.75" customHeight="1">
      <c r="A7" s="658" t="s">
        <v>61</v>
      </c>
      <c r="B7" s="659"/>
      <c r="C7" s="659"/>
      <c r="D7" s="659"/>
      <c r="E7" s="659"/>
    </row>
    <row r="8" spans="1:5" ht="36.75" customHeight="1">
      <c r="A8" s="440" t="s">
        <v>24</v>
      </c>
      <c r="B8" s="279" t="s">
        <v>25</v>
      </c>
      <c r="C8" s="279" t="s">
        <v>2</v>
      </c>
      <c r="D8" s="441" t="s">
        <v>3</v>
      </c>
      <c r="E8" s="441" t="s">
        <v>199</v>
      </c>
    </row>
    <row r="9" spans="1:5" ht="45" customHeight="1">
      <c r="A9" s="442">
        <v>1</v>
      </c>
      <c r="B9" s="443" t="s">
        <v>64</v>
      </c>
      <c r="C9" s="444" t="s">
        <v>65</v>
      </c>
      <c r="D9" s="445">
        <v>72000000</v>
      </c>
      <c r="E9" s="445">
        <v>42000000</v>
      </c>
    </row>
    <row r="10" spans="1:5" ht="35.1" customHeight="1">
      <c r="A10" s="431"/>
      <c r="B10" s="432" t="s">
        <v>62</v>
      </c>
      <c r="C10" s="432"/>
      <c r="D10" s="446">
        <f>+D9</f>
        <v>72000000</v>
      </c>
      <c r="E10" s="446">
        <f>+E9</f>
        <v>42000000</v>
      </c>
    </row>
    <row r="11" spans="1:5">
      <c r="A11" s="73"/>
      <c r="B11" s="300"/>
      <c r="C11" s="300"/>
      <c r="D11" s="447"/>
      <c r="E11" s="300"/>
    </row>
  </sheetData>
  <mergeCells count="4">
    <mergeCell ref="A1:D1"/>
    <mergeCell ref="A2:D2"/>
    <mergeCell ref="A4:D4"/>
    <mergeCell ref="A7:E7"/>
  </mergeCells>
  <hyperlinks>
    <hyperlink ref="E5" location="'CARATULA OFICIAL'!J34" display="ANEXO 11"/>
  </hyperlinks>
  <printOptions horizontalCentered="1"/>
  <pageMargins left="0.70866141732283472" right="0.70866141732283472" top="0.74803149606299213" bottom="0.74803149606299213" header="2.5590551181102366" footer="0.31496062992125984"/>
  <pageSetup scale="85" orientation="landscape" r:id="rId1"/>
  <headerFooter>
    <oddHeader>&amp;R&amp;9&amp;D
&amp;T</oddHeader>
  </headerFooter>
  <drawing r:id="rId2"/>
  <legacyDrawing r:id="rId3"/>
</worksheet>
</file>

<file path=xl/worksheets/sheet18.xml><?xml version="1.0" encoding="utf-8"?>
<worksheet xmlns="http://schemas.openxmlformats.org/spreadsheetml/2006/main" xmlns:r="http://schemas.openxmlformats.org/officeDocument/2006/relationships">
  <dimension ref="A1:G20"/>
  <sheetViews>
    <sheetView view="pageBreakPreview" topLeftCell="C4" zoomScaleNormal="100" zoomScaleSheetLayoutView="100" workbookViewId="0">
      <selection activeCell="A9" sqref="A9"/>
    </sheetView>
  </sheetViews>
  <sheetFormatPr baseColWidth="10" defaultRowHeight="15.75"/>
  <cols>
    <col min="1" max="1" width="7" style="10" customWidth="1"/>
    <col min="2" max="2" width="41" style="10" customWidth="1"/>
    <col min="3" max="3" width="17.5703125" style="10" customWidth="1"/>
    <col min="4" max="4" width="16.85546875" style="54" customWidth="1"/>
    <col min="5" max="5" width="14.7109375" style="27" customWidth="1"/>
    <col min="6" max="6" width="24" style="27" customWidth="1"/>
    <col min="7" max="7" width="19.28515625" style="27" customWidth="1"/>
    <col min="8" max="16384" width="11.42578125" style="27"/>
  </cols>
  <sheetData>
    <row r="1" spans="1:7" ht="18.75">
      <c r="A1" s="566" t="s">
        <v>8</v>
      </c>
      <c r="B1" s="566"/>
      <c r="C1" s="566"/>
      <c r="D1" s="566"/>
      <c r="E1" s="566"/>
      <c r="F1" s="566"/>
      <c r="G1" s="566"/>
    </row>
    <row r="2" spans="1:7" ht="18.75">
      <c r="A2" s="566" t="s">
        <v>9</v>
      </c>
      <c r="B2" s="566"/>
      <c r="C2" s="566"/>
      <c r="D2" s="566"/>
      <c r="E2" s="566"/>
      <c r="F2" s="566"/>
      <c r="G2" s="566"/>
    </row>
    <row r="3" spans="1:7" ht="21">
      <c r="A3" s="27"/>
      <c r="B3" s="27"/>
      <c r="C3" s="27"/>
      <c r="D3" s="27"/>
      <c r="G3" s="264" t="s">
        <v>111</v>
      </c>
    </row>
    <row r="4" spans="1:7">
      <c r="A4" s="595" t="s">
        <v>101</v>
      </c>
      <c r="B4" s="595"/>
      <c r="C4" s="595"/>
      <c r="D4" s="595"/>
      <c r="E4" s="595"/>
      <c r="F4" s="595"/>
      <c r="G4" s="595"/>
    </row>
    <row r="5" spans="1:7" ht="15.75" customHeight="1">
      <c r="A5" s="657" t="s">
        <v>102</v>
      </c>
      <c r="B5" s="657"/>
      <c r="C5" s="657"/>
      <c r="D5" s="657"/>
      <c r="E5" s="657"/>
      <c r="F5" s="657"/>
      <c r="G5" s="657"/>
    </row>
    <row r="6" spans="1:7" ht="15.75" customHeight="1">
      <c r="A6" s="70"/>
      <c r="B6" s="70"/>
      <c r="C6" s="70"/>
    </row>
    <row r="7" spans="1:7" ht="15.75" customHeight="1">
      <c r="A7" s="46"/>
      <c r="B7" s="47"/>
      <c r="C7" s="46"/>
      <c r="D7" s="48"/>
    </row>
    <row r="8" spans="1:7" ht="49.5" customHeight="1">
      <c r="A8" s="82" t="s">
        <v>24</v>
      </c>
      <c r="B8" s="82" t="s">
        <v>25</v>
      </c>
      <c r="C8" s="82" t="s">
        <v>2</v>
      </c>
      <c r="D8" s="82" t="s">
        <v>59</v>
      </c>
      <c r="E8" s="82" t="s">
        <v>103</v>
      </c>
      <c r="F8" s="82" t="s">
        <v>54</v>
      </c>
      <c r="G8" s="82" t="s">
        <v>104</v>
      </c>
    </row>
    <row r="9" spans="1:7" s="71" customFormat="1" ht="54.75" customHeight="1">
      <c r="A9" s="74">
        <v>1</v>
      </c>
      <c r="B9" s="75" t="s">
        <v>107</v>
      </c>
      <c r="C9" s="76" t="s">
        <v>50</v>
      </c>
      <c r="D9" s="78">
        <v>4350000</v>
      </c>
      <c r="E9" s="79">
        <v>2514670.52</v>
      </c>
      <c r="F9" s="75" t="s">
        <v>208</v>
      </c>
      <c r="G9" s="80" t="s">
        <v>552</v>
      </c>
    </row>
    <row r="10" spans="1:7" s="71" customFormat="1" ht="68.25" customHeight="1">
      <c r="A10" s="74">
        <v>2</v>
      </c>
      <c r="B10" s="75" t="s">
        <v>210</v>
      </c>
      <c r="C10" s="76" t="s">
        <v>50</v>
      </c>
      <c r="D10" s="78">
        <v>950000</v>
      </c>
      <c r="E10" s="79">
        <v>949691.48</v>
      </c>
      <c r="F10" s="75" t="s">
        <v>209</v>
      </c>
      <c r="G10" s="80" t="s">
        <v>553</v>
      </c>
    </row>
    <row r="11" spans="1:7" s="71" customFormat="1" ht="63" customHeight="1">
      <c r="A11" s="74">
        <v>3</v>
      </c>
      <c r="B11" s="75" t="s">
        <v>211</v>
      </c>
      <c r="C11" s="76" t="s">
        <v>106</v>
      </c>
      <c r="D11" s="78">
        <v>750000</v>
      </c>
      <c r="E11" s="79">
        <v>748767.79</v>
      </c>
      <c r="F11" s="75" t="s">
        <v>209</v>
      </c>
      <c r="G11" s="80" t="s">
        <v>554</v>
      </c>
    </row>
    <row r="12" spans="1:7" s="71" customFormat="1" ht="93" customHeight="1">
      <c r="A12" s="74">
        <v>4</v>
      </c>
      <c r="B12" s="75" t="s">
        <v>108</v>
      </c>
      <c r="C12" s="76" t="s">
        <v>105</v>
      </c>
      <c r="D12" s="78">
        <v>950000</v>
      </c>
      <c r="E12" s="79">
        <v>948567.47</v>
      </c>
      <c r="F12" s="75" t="s">
        <v>209</v>
      </c>
      <c r="G12" s="80" t="s">
        <v>555</v>
      </c>
    </row>
    <row r="13" spans="1:7" s="71" customFormat="1" ht="93" customHeight="1">
      <c r="A13" s="74">
        <v>5</v>
      </c>
      <c r="B13" s="75" t="s">
        <v>548</v>
      </c>
      <c r="C13" s="76" t="s">
        <v>549</v>
      </c>
      <c r="D13" s="78"/>
      <c r="E13" s="79">
        <v>243600</v>
      </c>
      <c r="F13" s="75" t="s">
        <v>550</v>
      </c>
      <c r="G13" s="80" t="s">
        <v>551</v>
      </c>
    </row>
    <row r="14" spans="1:7" s="2" customFormat="1" ht="26.25" customHeight="1">
      <c r="A14" s="448"/>
      <c r="B14" s="449"/>
      <c r="C14" s="516" t="s">
        <v>5</v>
      </c>
      <c r="D14" s="450">
        <f>SUM(D9:D13)</f>
        <v>7000000</v>
      </c>
      <c r="E14" s="450">
        <f>SUM(E9:E13)</f>
        <v>5405297.2599999998</v>
      </c>
      <c r="F14" s="449"/>
      <c r="G14" s="449"/>
    </row>
    <row r="15" spans="1:7" ht="63" customHeight="1"/>
    <row r="16" spans="1:7" s="10" customFormat="1" ht="63" customHeight="1">
      <c r="D16" s="54"/>
      <c r="E16" s="27"/>
      <c r="F16" s="27"/>
      <c r="G16" s="27"/>
    </row>
    <row r="17" spans="4:7" s="10" customFormat="1" ht="63" customHeight="1">
      <c r="D17" s="54"/>
      <c r="E17" s="27"/>
      <c r="F17" s="27"/>
      <c r="G17" s="27"/>
    </row>
    <row r="18" spans="4:7" s="10" customFormat="1" ht="63" customHeight="1">
      <c r="D18" s="54"/>
      <c r="E18" s="27"/>
      <c r="F18" s="27"/>
      <c r="G18" s="27"/>
    </row>
    <row r="19" spans="4:7" s="10" customFormat="1" ht="63" customHeight="1">
      <c r="D19" s="54"/>
      <c r="E19" s="27"/>
      <c r="F19" s="27"/>
      <c r="G19" s="27"/>
    </row>
    <row r="20" spans="4:7" s="10" customFormat="1" ht="63" customHeight="1">
      <c r="D20" s="54"/>
      <c r="E20" s="27"/>
      <c r="F20" s="27"/>
      <c r="G20" s="27"/>
    </row>
  </sheetData>
  <autoFilter ref="A8:G14"/>
  <mergeCells count="4">
    <mergeCell ref="A5:G5"/>
    <mergeCell ref="A4:G4"/>
    <mergeCell ref="A2:G2"/>
    <mergeCell ref="A1:G1"/>
  </mergeCells>
  <hyperlinks>
    <hyperlink ref="G3" location="'CARATULA OFICIAL'!J39" display="ANEXO 16"/>
  </hyperlinks>
  <printOptions horizontalCentered="1" verticalCentered="1"/>
  <pageMargins left="0.23622047244094491" right="0.23622047244094491" top="0.74803149606299213" bottom="0.74803149606299213" header="0.31496062992125984" footer="0.31496062992125984"/>
  <pageSetup scale="90" fitToHeight="0" orientation="landscape" r:id="rId1"/>
  <headerFooter>
    <oddHeader>&amp;R&amp;D
&amp;9&amp;T</oddHeader>
  </headerFooter>
  <drawing r:id="rId2"/>
</worksheet>
</file>

<file path=xl/worksheets/sheet19.xml><?xml version="1.0" encoding="utf-8"?>
<worksheet xmlns="http://schemas.openxmlformats.org/spreadsheetml/2006/main" xmlns:r="http://schemas.openxmlformats.org/officeDocument/2006/relationships">
  <sheetPr>
    <tabColor rgb="FF92D050"/>
    <pageSetUpPr fitToPage="1"/>
  </sheetPr>
  <dimension ref="A2:E11"/>
  <sheetViews>
    <sheetView view="pageBreakPreview" zoomScaleNormal="100" zoomScaleSheetLayoutView="100" workbookViewId="0">
      <selection activeCell="E9" sqref="E9"/>
    </sheetView>
  </sheetViews>
  <sheetFormatPr baseColWidth="10" defaultRowHeight="15"/>
  <cols>
    <col min="1" max="1" width="8.42578125" style="97" customWidth="1"/>
    <col min="2" max="2" width="54.85546875" style="97" customWidth="1"/>
    <col min="3" max="3" width="30.85546875" style="97" customWidth="1"/>
    <col min="4" max="4" width="14" style="97" customWidth="1"/>
    <col min="5" max="5" width="11.7109375" style="97" bestFit="1" customWidth="1"/>
    <col min="6" max="16384" width="11.42578125" style="97"/>
  </cols>
  <sheetData>
    <row r="2" spans="1:5" ht="18.75">
      <c r="A2" s="589" t="s">
        <v>8</v>
      </c>
      <c r="B2" s="589"/>
      <c r="C2" s="589"/>
      <c r="D2" s="589"/>
    </row>
    <row r="3" spans="1:5" ht="18.75">
      <c r="A3" s="589" t="s">
        <v>9</v>
      </c>
      <c r="B3" s="589"/>
      <c r="C3" s="589"/>
      <c r="D3" s="589"/>
    </row>
    <row r="4" spans="1:5" ht="26.25" customHeight="1">
      <c r="A4" s="663" t="s">
        <v>383</v>
      </c>
      <c r="B4" s="663"/>
      <c r="C4" s="663"/>
      <c r="D4" s="663"/>
    </row>
    <row r="5" spans="1:5" ht="17.25" customHeight="1">
      <c r="A5" s="121"/>
      <c r="B5" s="121"/>
      <c r="C5" s="121"/>
      <c r="D5" s="121"/>
    </row>
    <row r="6" spans="1:5" ht="24" customHeight="1">
      <c r="A6" s="664"/>
      <c r="B6" s="664"/>
      <c r="C6" s="664"/>
      <c r="D6" s="664"/>
    </row>
    <row r="7" spans="1:5" ht="21.75" customHeight="1">
      <c r="A7" s="665" t="s">
        <v>389</v>
      </c>
      <c r="B7" s="665"/>
      <c r="C7" s="665"/>
      <c r="D7" s="665"/>
    </row>
    <row r="8" spans="1:5">
      <c r="B8" s="666"/>
      <c r="C8" s="666"/>
      <c r="D8" s="666"/>
    </row>
    <row r="9" spans="1:5" ht="27.75" customHeight="1">
      <c r="A9" s="451" t="s">
        <v>24</v>
      </c>
      <c r="B9" s="451" t="s">
        <v>0</v>
      </c>
      <c r="C9" s="452" t="s">
        <v>291</v>
      </c>
      <c r="D9" s="451" t="s">
        <v>292</v>
      </c>
      <c r="E9" s="451"/>
    </row>
    <row r="10" spans="1:5" s="123" customFormat="1">
      <c r="A10" s="453">
        <v>1</v>
      </c>
      <c r="B10" s="454" t="s">
        <v>384</v>
      </c>
      <c r="C10" s="455" t="s">
        <v>385</v>
      </c>
      <c r="D10" s="456">
        <f>+'[1]ANEXO 3'!AN14</f>
        <v>501816.39999999118</v>
      </c>
      <c r="E10" s="456"/>
    </row>
    <row r="11" spans="1:5" ht="20.25" customHeight="1">
      <c r="A11" s="660" t="s">
        <v>59</v>
      </c>
      <c r="B11" s="661"/>
      <c r="C11" s="662"/>
      <c r="D11" s="337">
        <f>SUM(D10:D10)</f>
        <v>501816.39999999118</v>
      </c>
      <c r="E11" s="337">
        <f>SUM(E10:E10)</f>
        <v>0</v>
      </c>
    </row>
  </sheetData>
  <autoFilter ref="B9:D10"/>
  <mergeCells count="7">
    <mergeCell ref="A11:C11"/>
    <mergeCell ref="A2:D2"/>
    <mergeCell ref="A3:D3"/>
    <mergeCell ref="A4:D4"/>
    <mergeCell ref="A6:D6"/>
    <mergeCell ref="A7:D7"/>
    <mergeCell ref="B8:D8"/>
  </mergeCells>
  <printOptions horizontalCentered="1"/>
  <pageMargins left="0.27559055118110237" right="0.47244094488188981" top="0.39370078740157483" bottom="0.47244094488188981" header="3.582677165354331" footer="0.31496062992125984"/>
  <pageSetup orientation="landscape" r:id="rId1"/>
  <headerFooter>
    <oddHeader>&amp;R&amp;9&amp;D
&amp;T</oddHeader>
  </headerFooter>
  <drawing r:id="rId2"/>
</worksheet>
</file>

<file path=xl/worksheets/sheet2.xml><?xml version="1.0" encoding="utf-8"?>
<worksheet xmlns="http://schemas.openxmlformats.org/spreadsheetml/2006/main" xmlns:r="http://schemas.openxmlformats.org/officeDocument/2006/relationships">
  <dimension ref="A3:N156"/>
  <sheetViews>
    <sheetView zoomScaleNormal="100" workbookViewId="0">
      <selection activeCell="B4" sqref="B4"/>
    </sheetView>
  </sheetViews>
  <sheetFormatPr baseColWidth="10" defaultRowHeight="15"/>
  <cols>
    <col min="1" max="1" width="4.7109375" style="231" bestFit="1" customWidth="1"/>
    <col min="2" max="2" width="35.42578125" style="231" customWidth="1"/>
    <col min="3" max="3" width="24.28515625" style="231" customWidth="1"/>
    <col min="4" max="4" width="15.85546875" style="231" customWidth="1"/>
    <col min="5" max="5" width="13.42578125" style="231" customWidth="1"/>
    <col min="6" max="6" width="22.140625" style="231" customWidth="1"/>
    <col min="7" max="7" width="16.28515625" style="237" customWidth="1"/>
    <col min="8" max="8" width="9.85546875" style="231" customWidth="1"/>
    <col min="9" max="9" width="11.42578125" style="231"/>
    <col min="10" max="10" width="21.42578125" style="231" customWidth="1"/>
    <col min="11" max="11" width="11.42578125" style="231"/>
    <col min="12" max="12" width="13.140625" style="231" bestFit="1" customWidth="1"/>
    <col min="13" max="14" width="11.42578125" style="231"/>
  </cols>
  <sheetData>
    <row r="3" spans="1:14" ht="22.5">
      <c r="A3" s="189" t="s">
        <v>0</v>
      </c>
      <c r="B3" s="189" t="s">
        <v>0</v>
      </c>
      <c r="C3" s="189" t="s">
        <v>2</v>
      </c>
      <c r="D3" s="129" t="s">
        <v>3</v>
      </c>
      <c r="E3" s="129" t="s">
        <v>103</v>
      </c>
      <c r="F3" s="129" t="s">
        <v>54</v>
      </c>
      <c r="G3" s="129" t="s">
        <v>252</v>
      </c>
      <c r="H3" s="190" t="s">
        <v>421</v>
      </c>
      <c r="I3" s="190" t="s">
        <v>199</v>
      </c>
      <c r="J3" s="129" t="s">
        <v>40</v>
      </c>
      <c r="K3" s="129" t="s">
        <v>27</v>
      </c>
      <c r="L3" s="129" t="s">
        <v>199</v>
      </c>
      <c r="M3" s="129" t="s">
        <v>448</v>
      </c>
      <c r="N3" s="129" t="s">
        <v>454</v>
      </c>
    </row>
    <row r="4" spans="1:14" ht="33.75">
      <c r="A4" s="194">
        <v>1</v>
      </c>
      <c r="B4" s="226" t="str">
        <f>+'ANEXO  1'!B10</f>
        <v xml:space="preserve">PAVIMENTACIÓN CON CONCRETO HIDRAULICO DE LA CALLE PUERTO ANGEL, TRAMO DE TOPOLOBAMBO A FINAL DE CALLE. </v>
      </c>
      <c r="C4" s="226" t="str">
        <f>+'ANEXO  1'!C10</f>
        <v>EX EJIDO DE TEPEOLULCO</v>
      </c>
      <c r="D4" s="227">
        <f>+'ANEXO  1'!D10</f>
        <v>2150000</v>
      </c>
      <c r="E4" s="227">
        <f>+'ANEXO  1'!E10</f>
        <v>1402089.22</v>
      </c>
      <c r="F4" s="227" t="str">
        <f>+'ANEXO  1'!F10</f>
        <v>AOL CONSTRUCCIONES, S.A. DE C.V.</v>
      </c>
      <c r="G4" s="196" t="e">
        <f>+'ANEXO  1'!#REF!</f>
        <v>#REF!</v>
      </c>
      <c r="H4" s="195" t="e">
        <f>+'ANEXO  1'!#REF!</f>
        <v>#REF!</v>
      </c>
      <c r="I4" s="195" t="e">
        <f>+'ANEXO  1'!#REF!</f>
        <v>#REF!</v>
      </c>
      <c r="J4" s="196" t="str">
        <f>+'ANEXO  1'!G10</f>
        <v>TLAL-DGOP-FAIS-IR-008-14</v>
      </c>
      <c r="K4" s="196" t="e">
        <f>+'ANEXO  1'!#REF!</f>
        <v>#REF!</v>
      </c>
      <c r="L4" s="196" t="e">
        <f>+'ANEXO  1'!#REF!</f>
        <v>#REF!</v>
      </c>
      <c r="M4" s="196" t="e">
        <f>+'ANEXO  1'!#REF!</f>
        <v>#REF!</v>
      </c>
      <c r="N4" s="196" t="e">
        <f>+'ANEXO  1'!#REF!</f>
        <v>#REF!</v>
      </c>
    </row>
    <row r="5" spans="1:14" ht="22.5">
      <c r="A5" s="205">
        <v>2</v>
      </c>
      <c r="B5" s="197" t="str">
        <f>+'ANEXO  1'!B11</f>
        <v>PAVIMENTACIÓN CON CONCRETO HIDRAULICO DE LA CALLE RIO LERMA.</v>
      </c>
      <c r="C5" s="197" t="str">
        <f>+'ANEXO  1'!C11</f>
        <v xml:space="preserve"> EX EJIDO DE TEPEOLULCO</v>
      </c>
      <c r="D5" s="198">
        <f>+'ANEXO  1'!D11</f>
        <v>3250000</v>
      </c>
      <c r="E5" s="198">
        <f>+'ANEXO  1'!E11</f>
        <v>1441251.42</v>
      </c>
      <c r="F5" s="198" t="str">
        <f>+'ANEXO  1'!F11</f>
        <v>GRUPO NUFRA, S.A. DE C.V.</v>
      </c>
      <c r="G5" s="200" t="e">
        <f>+'ANEXO  1'!#REF!</f>
        <v>#REF!</v>
      </c>
      <c r="H5" s="199" t="e">
        <f>+'ANEXO  1'!#REF!</f>
        <v>#REF!</v>
      </c>
      <c r="I5" s="199" t="e">
        <f>+'ANEXO  1'!#REF!</f>
        <v>#REF!</v>
      </c>
      <c r="J5" s="200" t="str">
        <f>+'ANEXO  1'!G11</f>
        <v>TLAL-DGOP-FAIS-IR-001-14</v>
      </c>
      <c r="K5" s="200" t="e">
        <f>+'ANEXO  1'!#REF!</f>
        <v>#REF!</v>
      </c>
      <c r="L5" s="200" t="e">
        <f>+'ANEXO  1'!#REF!</f>
        <v>#REF!</v>
      </c>
      <c r="M5" s="200" t="e">
        <f>+'ANEXO  1'!#REF!</f>
        <v>#REF!</v>
      </c>
      <c r="N5" s="200" t="e">
        <f>+'ANEXO  1'!#REF!</f>
        <v>#REF!</v>
      </c>
    </row>
    <row r="6" spans="1:14" ht="33.75">
      <c r="A6" s="205">
        <v>3</v>
      </c>
      <c r="B6" s="197" t="str">
        <f>+'ANEXO  1'!B12</f>
        <v>PAVIMENTACION CON CONCRETO HIDRAULICO DE LA CALLE HEROES DE LA REVOLUCIÓN Y CALLE CENTRAL DE PUERTO ANGEL A CALLE 7</v>
      </c>
      <c r="C6" s="197" t="str">
        <f>+'ANEXO  1'!C12</f>
        <v xml:space="preserve"> EX EJIDO DE TEPEOLULCO</v>
      </c>
      <c r="D6" s="198">
        <f>+'ANEXO  1'!D12</f>
        <v>2300000</v>
      </c>
      <c r="E6" s="198">
        <f>+'ANEXO  1'!E12</f>
        <v>1598801.08</v>
      </c>
      <c r="F6" s="198" t="str">
        <f>+'ANEXO  1'!F12</f>
        <v>INFRAESTRUCTURA Y DESARROLLO KUKULKAN, S.A. DE C.V.</v>
      </c>
      <c r="G6" s="200" t="e">
        <f>+'ANEXO  1'!#REF!</f>
        <v>#REF!</v>
      </c>
      <c r="H6" s="199" t="e">
        <f>+'ANEXO  1'!#REF!</f>
        <v>#REF!</v>
      </c>
      <c r="I6" s="199" t="e">
        <f>+'ANEXO  1'!#REF!</f>
        <v>#REF!</v>
      </c>
      <c r="J6" s="200" t="str">
        <f>+'ANEXO  1'!G12</f>
        <v>TLAL-DGOP-FAIS-IR-009-14</v>
      </c>
      <c r="K6" s="200" t="e">
        <f>+'ANEXO  1'!#REF!</f>
        <v>#REF!</v>
      </c>
      <c r="L6" s="200" t="e">
        <f>+'ANEXO  1'!#REF!</f>
        <v>#REF!</v>
      </c>
      <c r="M6" s="200" t="e">
        <f>+'ANEXO  1'!#REF!</f>
        <v>#REF!</v>
      </c>
      <c r="N6" s="200" t="e">
        <f>+'ANEXO  1'!#REF!</f>
        <v>#REF!</v>
      </c>
    </row>
    <row r="7" spans="1:14" ht="33.75">
      <c r="A7" s="205">
        <v>4</v>
      </c>
      <c r="B7" s="197" t="str">
        <f>+'ANEXO  1'!B13</f>
        <v>AMPLIACIÓN DE SUBSISTEMA Y ESTANCIA INFANTIL ANGELA PERALTA, UBICADA EN LA AV. MARINA NACIONAL S/N.</v>
      </c>
      <c r="C7" s="197" t="str">
        <f>+'ANEXO  1'!C13</f>
        <v>JORGE JIMENEZ CANTÚ</v>
      </c>
      <c r="D7" s="198">
        <f>+'ANEXO  1'!D13</f>
        <v>450000</v>
      </c>
      <c r="E7" s="198">
        <f>+'ANEXO  1'!E13</f>
        <v>447167.44</v>
      </c>
      <c r="F7" s="198" t="str">
        <f>+'ANEXO  1'!F13</f>
        <v>PROYECTOS Y CONSTRUCCIONES BQ, S.A. DE C.V.</v>
      </c>
      <c r="G7" s="200" t="e">
        <f>+'ANEXO  1'!#REF!</f>
        <v>#REF!</v>
      </c>
      <c r="H7" s="199" t="e">
        <f>+'ANEXO  1'!#REF!</f>
        <v>#REF!</v>
      </c>
      <c r="I7" s="199" t="e">
        <f>+'ANEXO  1'!#REF!</f>
        <v>#REF!</v>
      </c>
      <c r="J7" s="200" t="str">
        <f>+'ANEXO  1'!G13</f>
        <v>TLAL-DGOP-FAIS-AD-001-14</v>
      </c>
      <c r="K7" s="200" t="e">
        <f>+'ANEXO  1'!#REF!</f>
        <v>#REF!</v>
      </c>
      <c r="L7" s="200" t="e">
        <f>+'ANEXO  1'!#REF!</f>
        <v>#REF!</v>
      </c>
      <c r="M7" s="200" t="e">
        <f>+'ANEXO  1'!#REF!</f>
        <v>#REF!</v>
      </c>
      <c r="N7" s="200" t="e">
        <f>+'ANEXO  1'!#REF!</f>
        <v>#REF!</v>
      </c>
    </row>
    <row r="8" spans="1:14" ht="33.75">
      <c r="A8" s="205">
        <v>5</v>
      </c>
      <c r="B8" s="197" t="str">
        <f>+'ANEXO  1'!B14</f>
        <v>AMPLIACIÓN Y REMODELACIÓN DE LA CLINICA ODONTOLÓGICA INTEGRAL, UBICADA EN LA AV. 5 DE SEPTIEMBRE S/N</v>
      </c>
      <c r="C8" s="197" t="str">
        <f>+'ANEXO  1'!C14</f>
        <v>LOMAS DE TEPEOLULCO</v>
      </c>
      <c r="D8" s="198">
        <f>+'ANEXO  1'!D14</f>
        <v>1550000</v>
      </c>
      <c r="E8" s="198">
        <f>+'ANEXO  1'!E14</f>
        <v>1154296.23</v>
      </c>
      <c r="F8" s="198" t="str">
        <f>+'ANEXO  1'!F14</f>
        <v>CAMPOSECO CONSTRUCCIONES, S.A. DE C.V.</v>
      </c>
      <c r="G8" s="200" t="e">
        <f>+'ANEXO  1'!#REF!</f>
        <v>#REF!</v>
      </c>
      <c r="H8" s="199" t="e">
        <f>+'ANEXO  1'!#REF!</f>
        <v>#REF!</v>
      </c>
      <c r="I8" s="199" t="e">
        <f>+'ANEXO  1'!#REF!</f>
        <v>#REF!</v>
      </c>
      <c r="J8" s="200" t="str">
        <f>+'ANEXO  1'!G14</f>
        <v>TLAL-DGOP-FAIS-IR-006-14</v>
      </c>
      <c r="K8" s="200" t="e">
        <f>+'ANEXO  1'!#REF!</f>
        <v>#REF!</v>
      </c>
      <c r="L8" s="200" t="e">
        <f>+'ANEXO  1'!#REF!</f>
        <v>#REF!</v>
      </c>
      <c r="M8" s="200" t="e">
        <f>+'ANEXO  1'!#REF!</f>
        <v>#REF!</v>
      </c>
      <c r="N8" s="200" t="e">
        <f>+'ANEXO  1'!#REF!</f>
        <v>#REF!</v>
      </c>
    </row>
    <row r="9" spans="1:14" ht="22.5">
      <c r="A9" s="205">
        <v>6</v>
      </c>
      <c r="B9" s="201" t="str">
        <f>+'ANEXO  1'!B15</f>
        <v xml:space="preserve">RESTAURACIÓN CTDC, UBICADO EN LA CALLE HERMENEGILDO GALEANA No. 54 </v>
      </c>
      <c r="C9" s="201" t="str">
        <f>+'ANEXO  1'!C15</f>
        <v>AMPLIACIÓN LOMAS DE SAN JUAN IXHUATEPEC</v>
      </c>
      <c r="D9" s="202">
        <f>+'ANEXO  1'!D15</f>
        <v>1100000</v>
      </c>
      <c r="E9" s="202">
        <f>+'ANEXO  1'!E15</f>
        <v>599312.42000000004</v>
      </c>
      <c r="F9" s="202" t="str">
        <f>+'ANEXO  1'!F15</f>
        <v>CAMPOSECO CONSTRUCCIONES, S.A. DE C.V.</v>
      </c>
      <c r="G9" s="204" t="e">
        <f>+'ANEXO  1'!#REF!</f>
        <v>#REF!</v>
      </c>
      <c r="H9" s="203" t="e">
        <f>+'ANEXO  1'!#REF!</f>
        <v>#REF!</v>
      </c>
      <c r="I9" s="203" t="e">
        <f>+'ANEXO  1'!#REF!</f>
        <v>#REF!</v>
      </c>
      <c r="J9" s="204" t="str">
        <f>+'ANEXO  1'!G15</f>
        <v>TLAL-DGOP-FAIS-IR-007-14</v>
      </c>
      <c r="K9" s="204" t="e">
        <f>+'ANEXO  1'!#REF!</f>
        <v>#REF!</v>
      </c>
      <c r="L9" s="204" t="e">
        <f>+'ANEXO  1'!#REF!</f>
        <v>#REF!</v>
      </c>
      <c r="M9" s="204" t="e">
        <f>+'ANEXO  1'!#REF!</f>
        <v>#REF!</v>
      </c>
      <c r="N9" s="204" t="e">
        <f>+'ANEXO  1'!#REF!</f>
        <v>#REF!</v>
      </c>
    </row>
    <row r="10" spans="1:14" s="128" customFormat="1" ht="15.75" customHeight="1">
      <c r="A10" s="551">
        <v>1</v>
      </c>
      <c r="B10" s="549" t="str">
        <f>+'ANEXO 2'!C11</f>
        <v>REHABILITACIÓN GENERAL DE LA ESCUELA PRIMARIA "IGNACIO MANUEL ALTAMIRANO".</v>
      </c>
      <c r="C10" s="549" t="str">
        <f>+'ANEXO 2'!D11</f>
        <v>COL. CUAUHTEMOC</v>
      </c>
      <c r="D10" s="206">
        <f>+'ANEXO 2'!E11</f>
        <v>9315.0400000000009</v>
      </c>
      <c r="E10" s="193"/>
      <c r="F10" s="552" t="str">
        <f>+'ANEXO 2'!H11</f>
        <v>EDIFICADORA BARRANCO, S.A. DE C.V.</v>
      </c>
      <c r="G10" s="552" t="str">
        <f>+'ANEXO 2'!I11</f>
        <v>TLAL-DGOP-FISMAA-AD-008-14</v>
      </c>
      <c r="H10" s="193"/>
      <c r="I10" s="550"/>
      <c r="J10" s="193"/>
      <c r="K10" s="228" t="e">
        <f>+'ANEXO 2'!#REF!</f>
        <v>#REF!</v>
      </c>
      <c r="L10" s="228" t="e">
        <f>+'ANEXO 2'!#REF!</f>
        <v>#REF!</v>
      </c>
      <c r="M10" s="228" t="e">
        <f>+'ANEXO 2'!#REF!</f>
        <v>#REF!</v>
      </c>
      <c r="N10" s="228" t="e">
        <f>+'ANEXO 2'!#REF!</f>
        <v>#REF!</v>
      </c>
    </row>
    <row r="11" spans="1:14" s="128" customFormat="1" ht="15.75" customHeight="1">
      <c r="A11" s="551"/>
      <c r="B11" s="549" t="e">
        <f>+'ANEXO  1'!#REF!</f>
        <v>#REF!</v>
      </c>
      <c r="C11" s="549" t="e">
        <f>+'ANEXO  1'!#REF!</f>
        <v>#REF!</v>
      </c>
      <c r="D11" s="206">
        <f>+'ANEXO 2'!E12</f>
        <v>77015.17</v>
      </c>
      <c r="E11" s="193"/>
      <c r="F11" s="549" t="e">
        <f>+'ANEXO  1'!#REF!</f>
        <v>#REF!</v>
      </c>
      <c r="G11" s="549" t="e">
        <f>+'ANEXO  1'!#REF!</f>
        <v>#REF!</v>
      </c>
      <c r="H11" s="193"/>
      <c r="I11" s="550"/>
      <c r="J11" s="193"/>
      <c r="K11" s="228" t="e">
        <f>+'ANEXO 2'!#REF!</f>
        <v>#REF!</v>
      </c>
      <c r="L11" s="228" t="e">
        <f>+'ANEXO 2'!#REF!</f>
        <v>#REF!</v>
      </c>
      <c r="M11" s="228" t="e">
        <f>+'ANEXO 2'!#REF!</f>
        <v>#REF!</v>
      </c>
      <c r="N11" s="228" t="e">
        <f>+'ANEXO 2'!#REF!</f>
        <v>#REF!</v>
      </c>
    </row>
    <row r="12" spans="1:14" s="128" customFormat="1" ht="15.75" customHeight="1">
      <c r="A12" s="551"/>
      <c r="B12" s="549" t="e">
        <f>+'ANEXO  1'!#REF!</f>
        <v>#REF!</v>
      </c>
      <c r="C12" s="549" t="e">
        <f>+'ANEXO  1'!#REF!</f>
        <v>#REF!</v>
      </c>
      <c r="D12" s="206">
        <f>+'ANEXO 2'!E13</f>
        <v>100468.55</v>
      </c>
      <c r="E12" s="193"/>
      <c r="F12" s="549" t="e">
        <f>+'ANEXO  1'!#REF!</f>
        <v>#REF!</v>
      </c>
      <c r="G12" s="549" t="e">
        <f>+'ANEXO  1'!#REF!</f>
        <v>#REF!</v>
      </c>
      <c r="H12" s="193"/>
      <c r="I12" s="550"/>
      <c r="J12" s="193"/>
      <c r="K12" s="228" t="e">
        <f>+'ANEXO 2'!#REF!</f>
        <v>#REF!</v>
      </c>
      <c r="L12" s="228" t="e">
        <f>+'ANEXO 2'!#REF!</f>
        <v>#REF!</v>
      </c>
      <c r="M12" s="228" t="e">
        <f>+'ANEXO 2'!#REF!</f>
        <v>#REF!</v>
      </c>
      <c r="N12" s="228" t="e">
        <f>+'ANEXO 2'!#REF!</f>
        <v>#REF!</v>
      </c>
    </row>
    <row r="13" spans="1:14" s="128" customFormat="1" ht="33" customHeight="1">
      <c r="A13" s="551"/>
      <c r="B13" s="549" t="e">
        <f>+'ANEXO  1'!#REF!</f>
        <v>#REF!</v>
      </c>
      <c r="C13" s="549" t="e">
        <f>+'ANEXO  1'!#REF!</f>
        <v>#REF!</v>
      </c>
      <c r="D13" s="206">
        <f>+'ANEXO 2'!E14</f>
        <v>4308.7</v>
      </c>
      <c r="E13" s="206">
        <f>+'ANEXO 2'!G11</f>
        <v>647813.81999999995</v>
      </c>
      <c r="F13" s="549" t="e">
        <f>+'ANEXO  1'!#REF!</f>
        <v>#REF!</v>
      </c>
      <c r="G13" s="549" t="e">
        <f>+'ANEXO  1'!#REF!</f>
        <v>#REF!</v>
      </c>
      <c r="H13" s="193"/>
      <c r="I13" s="550"/>
      <c r="J13" s="206"/>
      <c r="K13" s="228" t="e">
        <f>+'ANEXO 2'!#REF!</f>
        <v>#REF!</v>
      </c>
      <c r="L13" s="228" t="e">
        <f>+'ANEXO 2'!#REF!</f>
        <v>#REF!</v>
      </c>
      <c r="M13" s="228" t="e">
        <f>+'ANEXO 2'!#REF!</f>
        <v>#REF!</v>
      </c>
      <c r="N13" s="228" t="e">
        <f>+'ANEXO 2'!#REF!</f>
        <v>#REF!</v>
      </c>
    </row>
    <row r="14" spans="1:14" s="128" customFormat="1" ht="15.75" customHeight="1">
      <c r="A14" s="551"/>
      <c r="B14" s="549" t="e">
        <f>+'ANEXO  1'!#REF!</f>
        <v>#REF!</v>
      </c>
      <c r="C14" s="549" t="e">
        <f>+'ANEXO  1'!#REF!</f>
        <v>#REF!</v>
      </c>
      <c r="D14" s="206">
        <f>+'ANEXO 2'!E15</f>
        <v>20513.22</v>
      </c>
      <c r="E14" s="193"/>
      <c r="F14" s="549" t="e">
        <f>+'ANEXO  1'!#REF!</f>
        <v>#REF!</v>
      </c>
      <c r="G14" s="549" t="e">
        <f>+'ANEXO  1'!#REF!</f>
        <v>#REF!</v>
      </c>
      <c r="H14" s="193"/>
      <c r="I14" s="550"/>
      <c r="J14" s="193"/>
      <c r="K14" s="228" t="e">
        <f>+'ANEXO 2'!#REF!</f>
        <v>#REF!</v>
      </c>
      <c r="L14" s="228" t="e">
        <f>+'ANEXO 2'!#REF!</f>
        <v>#REF!</v>
      </c>
      <c r="M14" s="228" t="e">
        <f>+'ANEXO 2'!#REF!</f>
        <v>#REF!</v>
      </c>
      <c r="N14" s="228" t="e">
        <f>+'ANEXO 2'!#REF!</f>
        <v>#REF!</v>
      </c>
    </row>
    <row r="15" spans="1:14" s="128" customFormat="1" ht="15.75" customHeight="1">
      <c r="A15" s="551"/>
      <c r="B15" s="549" t="e">
        <f>+'ANEXO  1'!#REF!</f>
        <v>#REF!</v>
      </c>
      <c r="C15" s="549" t="e">
        <f>+'ANEXO  1'!#REF!</f>
        <v>#REF!</v>
      </c>
      <c r="D15" s="206">
        <f>+'ANEXO 2'!E16</f>
        <v>261520.9</v>
      </c>
      <c r="E15" s="193"/>
      <c r="F15" s="549" t="e">
        <f>+'ANEXO  1'!#REF!</f>
        <v>#REF!</v>
      </c>
      <c r="G15" s="549" t="e">
        <f>+'ANEXO  1'!#REF!</f>
        <v>#REF!</v>
      </c>
      <c r="H15" s="193"/>
      <c r="I15" s="550"/>
      <c r="J15" s="193"/>
      <c r="K15" s="228" t="e">
        <f>+'ANEXO 2'!#REF!</f>
        <v>#REF!</v>
      </c>
      <c r="L15" s="228" t="e">
        <f>+'ANEXO 2'!#REF!</f>
        <v>#REF!</v>
      </c>
      <c r="M15" s="228" t="e">
        <f>+'ANEXO 2'!#REF!</f>
        <v>#REF!</v>
      </c>
      <c r="N15" s="228" t="e">
        <f>+'ANEXO 2'!#REF!</f>
        <v>#REF!</v>
      </c>
    </row>
    <row r="16" spans="1:14" s="128" customFormat="1" ht="15.75" customHeight="1">
      <c r="A16" s="551"/>
      <c r="B16" s="549" t="e">
        <f>+'ANEXO  1'!#REF!</f>
        <v>#REF!</v>
      </c>
      <c r="C16" s="549" t="e">
        <f>+'ANEXO  1'!#REF!</f>
        <v>#REF!</v>
      </c>
      <c r="D16" s="206">
        <f>+'ANEXO 2'!E17</f>
        <v>194058.26</v>
      </c>
      <c r="E16" s="193"/>
      <c r="F16" s="549" t="e">
        <f>+'ANEXO  1'!#REF!</f>
        <v>#REF!</v>
      </c>
      <c r="G16" s="549" t="e">
        <f>+'ANEXO  1'!#REF!</f>
        <v>#REF!</v>
      </c>
      <c r="H16" s="193"/>
      <c r="I16" s="550"/>
      <c r="J16" s="193"/>
      <c r="K16" s="228" t="e">
        <f>+'ANEXO 2'!#REF!</f>
        <v>#REF!</v>
      </c>
      <c r="L16" s="228" t="e">
        <f>+'ANEXO 2'!#REF!</f>
        <v>#REF!</v>
      </c>
      <c r="M16" s="228" t="e">
        <f>+'ANEXO 2'!#REF!</f>
        <v>#REF!</v>
      </c>
      <c r="N16" s="228" t="e">
        <f>+'ANEXO 2'!#REF!</f>
        <v>#REF!</v>
      </c>
    </row>
    <row r="17" spans="1:14" s="96" customFormat="1" ht="33.75">
      <c r="A17" s="205">
        <v>1</v>
      </c>
      <c r="B17" s="207" t="str">
        <f>+'ANEXO 2'!C20</f>
        <v>PAVIMENTACIÓN CONCONCRETO HIDRÁLICO DE LA CALLE GRUPO ALPINO QUETZALES TRAMO TLÁLOC A TEPEHUITL.</v>
      </c>
      <c r="C17" s="207" t="str">
        <f>+'ANEXO 2'!D20</f>
        <v>LÁZARO CÁRDENAS 3RA SECCIÓN.</v>
      </c>
      <c r="D17" s="208">
        <f>+'ANEXO 2'!E20</f>
        <v>1826067.67</v>
      </c>
      <c r="E17" s="209">
        <f>+'ANEXO 2'!G20</f>
        <v>1542062.98</v>
      </c>
      <c r="F17" s="209" t="str">
        <f>+'ANEXO 2'!H20</f>
        <v>CAMINOS Y PROYECTOS STONE, S.A DE C.V.</v>
      </c>
      <c r="G17" s="204" t="str">
        <f>+'ANEXO 2'!I20</f>
        <v>TLAL-DGOP-FISMAA-IR-015-14</v>
      </c>
      <c r="H17" s="209"/>
      <c r="I17" s="207"/>
      <c r="J17" s="210" t="e">
        <f>+'ANEXO 2'!#REF!</f>
        <v>#REF!</v>
      </c>
      <c r="K17" s="194" t="e">
        <f>+'ANEXO 2'!#REF!</f>
        <v>#REF!</v>
      </c>
      <c r="L17" s="194" t="e">
        <f>+'ANEXO 2'!#REF!</f>
        <v>#REF!</v>
      </c>
      <c r="M17" s="194" t="e">
        <f>+'ANEXO 2'!#REF!</f>
        <v>#REF!</v>
      </c>
      <c r="N17" s="194" t="e">
        <f>+'ANEXO 2'!#REF!</f>
        <v>#REF!</v>
      </c>
    </row>
    <row r="18" spans="1:14" s="96" customFormat="1" ht="22.5">
      <c r="A18" s="205">
        <v>1</v>
      </c>
      <c r="B18" s="207" t="str">
        <f>+'ANEXO 2'!C23</f>
        <v>REHABILITACIÓN GENERAL DE LA PRIMARIA 26 DE JULIO</v>
      </c>
      <c r="C18" s="207" t="str">
        <f>+'ANEXO 2'!D23</f>
        <v>FRANCISCO VILLA</v>
      </c>
      <c r="D18" s="208">
        <f>+'ANEXO 2'!E23</f>
        <v>270000</v>
      </c>
      <c r="E18" s="209">
        <f>+'ANEXO 2'!G23</f>
        <v>269973.12</v>
      </c>
      <c r="F18" s="209" t="str">
        <f>+'ANEXO 2'!H23</f>
        <v>DORCOSA CONSTRUCCIONES, S.A. DE C.V.</v>
      </c>
      <c r="G18" s="204" t="str">
        <f>+'ANEXO 2'!I23</f>
        <v>TLAL-DGOP-FISMAA-AD-009-14</v>
      </c>
      <c r="H18" s="193"/>
      <c r="I18" s="211"/>
      <c r="J18" s="209" t="e">
        <f>+'ANEXO 2'!#REF!</f>
        <v>#REF!</v>
      </c>
      <c r="K18" s="194" t="e">
        <f>+'ANEXO 2'!#REF!</f>
        <v>#REF!</v>
      </c>
      <c r="L18" s="204" t="e">
        <f>+'ANEXO 2'!#REF!</f>
        <v>#REF!</v>
      </c>
      <c r="M18" s="241" t="e">
        <f>+'ANEXO 2'!#REF!</f>
        <v>#REF!</v>
      </c>
      <c r="N18" s="204" t="e">
        <f>+'ANEXO 2'!#REF!</f>
        <v>#REF!</v>
      </c>
    </row>
    <row r="19" spans="1:14" s="96" customFormat="1" ht="22.5">
      <c r="A19" s="205">
        <v>2</v>
      </c>
      <c r="B19" s="207" t="str">
        <f>+'ANEXO 2'!C24</f>
        <v>REHABILITACIÓN DE CANCHA EN LA SEC. GRAL. No. 19</v>
      </c>
      <c r="C19" s="207" t="str">
        <f>+'ANEXO 2'!D24</f>
        <v>LAZARO CARDENAS 1RA. SECCION</v>
      </c>
      <c r="D19" s="208">
        <f>+'ANEXO 2'!E24</f>
        <v>100000</v>
      </c>
      <c r="E19" s="209">
        <f>+'ANEXO 2'!G24</f>
        <v>99810.51</v>
      </c>
      <c r="F19" s="209">
        <f>+'ANEXO 2'!H24</f>
        <v>0</v>
      </c>
      <c r="G19" s="204">
        <f>+'ANEXO 2'!I24</f>
        <v>0</v>
      </c>
      <c r="H19" s="193"/>
      <c r="I19" s="193"/>
      <c r="J19" s="204" t="e">
        <f>+'ANEXO 2'!#REF!</f>
        <v>#REF!</v>
      </c>
      <c r="K19" s="194" t="e">
        <f>+'ANEXO 2'!#REF!</f>
        <v>#REF!</v>
      </c>
      <c r="L19" s="204" t="e">
        <f>+'ANEXO 2'!#REF!</f>
        <v>#REF!</v>
      </c>
      <c r="M19" s="241" t="e">
        <f>+'ANEXO 2'!#REF!</f>
        <v>#REF!</v>
      </c>
      <c r="N19" s="204" t="e">
        <f>+'ANEXO 2'!#REF!</f>
        <v>#REF!</v>
      </c>
    </row>
    <row r="20" spans="1:14" s="96" customFormat="1" ht="22.5">
      <c r="A20" s="205">
        <v>3</v>
      </c>
      <c r="B20" s="207" t="str">
        <f>+'ANEXO 2'!C25</f>
        <v>REHABILITACIÓN GENERAL DE T.V. SEC. SOR JUANA INES DE LA CRUZ.</v>
      </c>
      <c r="C20" s="207" t="str">
        <f>+'ANEXO 2'!D25</f>
        <v>DR. JORGE JIMENEZ CANTÚ</v>
      </c>
      <c r="D20" s="208">
        <f>+'ANEXO 2'!E25</f>
        <v>198764.89</v>
      </c>
      <c r="E20" s="209">
        <f>+'ANEXO 2'!G25</f>
        <v>198672.24</v>
      </c>
      <c r="F20" s="209">
        <f>+'ANEXO 2'!H25</f>
        <v>0</v>
      </c>
      <c r="G20" s="204">
        <f>+'ANEXO 2'!I25</f>
        <v>0</v>
      </c>
      <c r="H20" s="193"/>
      <c r="I20" s="193"/>
      <c r="J20" s="204" t="e">
        <f>+'ANEXO 2'!#REF!</f>
        <v>#REF!</v>
      </c>
      <c r="K20" s="194" t="e">
        <f>+'ANEXO 2'!#REF!</f>
        <v>#REF!</v>
      </c>
      <c r="L20" s="204" t="e">
        <f>+'ANEXO 2'!#REF!</f>
        <v>#REF!</v>
      </c>
      <c r="M20" s="241" t="e">
        <f>+'ANEXO 2'!#REF!</f>
        <v>#REF!</v>
      </c>
      <c r="N20" s="204" t="e">
        <f>+'ANEXO 2'!#REF!</f>
        <v>#REF!</v>
      </c>
    </row>
    <row r="21" spans="1:14" s="96" customFormat="1" ht="51" customHeight="1">
      <c r="A21" s="205">
        <v>1</v>
      </c>
      <c r="B21" s="207" t="str">
        <f>+'ANEXO 2'!C28</f>
        <v>REPAVIMENTACIÓN CON CONCRETO HIDRAULICO DE LAS CALLES AGRUPACIÓN OBRERA DE LIMITE URBANO A CALLE ALPINO HUICHOLES Y CALLE PICO DE ORIZABA TRAMO DE CAÑADA DE HUAYATLACO A LIMITE URBANO.</v>
      </c>
      <c r="C21" s="207" t="str">
        <f>+'ANEXO 2'!D28</f>
        <v xml:space="preserve">LÁZARO CÁRDENAS 3ra SECCIÓN </v>
      </c>
      <c r="D21" s="208">
        <f>+'ANEXO 2'!E28</f>
        <v>5854720.5199999996</v>
      </c>
      <c r="E21" s="208">
        <f>+'ANEXO 2'!G28</f>
        <v>5795789.4900000002</v>
      </c>
      <c r="F21" s="209" t="str">
        <f>+'ANEXO 2'!H28</f>
        <v>EGOMAR CONSTRUCCIONES, S.A. DE C.V.</v>
      </c>
      <c r="G21" s="204" t="str">
        <f>+'ANEXO 2'!I28</f>
        <v>TLAL-DGOP-FISMAA-IR-016-14</v>
      </c>
      <c r="H21" s="193"/>
      <c r="I21" s="193"/>
      <c r="J21" s="212" t="e">
        <f>+'ANEXO 2'!#REF!</f>
        <v>#REF!</v>
      </c>
      <c r="K21" s="204" t="e">
        <f>+'ANEXO 2'!#REF!</f>
        <v>#REF!</v>
      </c>
      <c r="L21" s="204" t="e">
        <f>+'ANEXO 2'!#REF!</f>
        <v>#REF!</v>
      </c>
      <c r="M21" s="204" t="e">
        <f>+'ANEXO 2'!#REF!</f>
        <v>#REF!</v>
      </c>
      <c r="N21" s="204" t="e">
        <f>+'ANEXO 2'!#REF!</f>
        <v>#REF!</v>
      </c>
    </row>
    <row r="22" spans="1:14" s="96" customFormat="1" ht="26.25" customHeight="1">
      <c r="A22" s="205">
        <v>1</v>
      </c>
      <c r="B22" s="207" t="str">
        <f>+'ANEXO 2'!C31</f>
        <v>REPAVIMENTACION DE LA CALLE CALETA, DE LA CALLE PUERTO ACAPULCO A FRONTERA.</v>
      </c>
      <c r="C22" s="207" t="str">
        <f>+'ANEXO 2'!D31</f>
        <v>LOMAS DE SAN ANDRÉS ATENCO</v>
      </c>
      <c r="D22" s="208">
        <f>+'ANEXO 2'!E31</f>
        <v>1150000</v>
      </c>
      <c r="E22" s="208">
        <f>+'ANEXO 2'!G31</f>
        <v>1147238.1399999999</v>
      </c>
      <c r="F22" s="209" t="str">
        <f>+'ANEXO 2'!H31</f>
        <v>MANFRED CONSTRUCTORA E INGENIERIA, S.A.DE C.V.</v>
      </c>
      <c r="G22" s="212" t="str">
        <f>+'ANEXO 2'!I31</f>
        <v>TLAL-DGOP-FISMAA-IR-013-14</v>
      </c>
      <c r="H22" s="193"/>
      <c r="I22" s="193"/>
      <c r="J22" s="212" t="e">
        <f>+'ANEXO 2'!#REF!</f>
        <v>#REF!</v>
      </c>
      <c r="K22" s="204" t="e">
        <f>+'ANEXO 2'!#REF!</f>
        <v>#REF!</v>
      </c>
      <c r="L22" s="204" t="e">
        <f>+'ANEXO 2'!#REF!</f>
        <v>#REF!</v>
      </c>
      <c r="M22" s="204" t="e">
        <f>+'ANEXO 2'!#REF!</f>
        <v>#REF!</v>
      </c>
      <c r="N22" s="204" t="e">
        <f>+'ANEXO 2'!#REF!</f>
        <v>#REF!</v>
      </c>
    </row>
    <row r="23" spans="1:14" s="96" customFormat="1" ht="36.75" customHeight="1">
      <c r="A23" s="205">
        <v>2</v>
      </c>
      <c r="B23" s="207" t="str">
        <f>+'ANEXO 2'!C32</f>
        <v>REPAVIMENTACION DE LA CALLE CALETILLA, DE LA CALLE PUERTO ACAPULCO A FRONTERA.</v>
      </c>
      <c r="C23" s="207" t="str">
        <f>+'ANEXO 2'!D32</f>
        <v>LOMAS DE SAN ANDRÉS ATENCO</v>
      </c>
      <c r="D23" s="208">
        <f>+'ANEXO 2'!E32</f>
        <v>1026362.41</v>
      </c>
      <c r="E23" s="208">
        <f>+'ANEXO 2'!G32</f>
        <v>984493.76</v>
      </c>
      <c r="F23" s="209" t="str">
        <f>+'ANEXO 2'!H32</f>
        <v>MANFRED CONSTRUCTORA E INGENIERIA, S.A.DE C.V.</v>
      </c>
      <c r="G23" s="212" t="str">
        <f>+'ANEXO 2'!I32</f>
        <v>TLAL-DGOP-FISMAA-IR-014-14</v>
      </c>
      <c r="H23" s="193"/>
      <c r="I23" s="193"/>
      <c r="J23" s="212" t="e">
        <f>+'ANEXO 2'!#REF!</f>
        <v>#REF!</v>
      </c>
      <c r="K23" s="204" t="e">
        <f>+'ANEXO 2'!#REF!</f>
        <v>#REF!</v>
      </c>
      <c r="L23" s="204" t="e">
        <f>+'ANEXO 2'!#REF!</f>
        <v>#REF!</v>
      </c>
      <c r="M23" s="204" t="e">
        <f>+'ANEXO 2'!#REF!</f>
        <v>#REF!</v>
      </c>
      <c r="N23" s="204" t="e">
        <f>+'ANEXO 2'!#REF!</f>
        <v>#REF!</v>
      </c>
    </row>
    <row r="24" spans="1:14" s="96" customFormat="1" ht="41.25" customHeight="1">
      <c r="A24" s="205">
        <v>1</v>
      </c>
      <c r="B24" s="207" t="str">
        <f>+'ANEXO 2'!C35</f>
        <v>REPAVIMENTACIÓN DE LA AV. LA PRESA TRAMO EXCURSIONISTAS DE TONATIUH A ASOCIACIÓN DE EXCURSIONISMO D.F.</v>
      </c>
      <c r="C24" s="207" t="str">
        <f>+'ANEXO 2'!D35</f>
        <v>LÁZARO CÁRDENAS 2DA SECCIÓN</v>
      </c>
      <c r="D24" s="208">
        <f>+'ANEXO 2'!E35</f>
        <v>1800000</v>
      </c>
      <c r="E24" s="208">
        <f>+'ANEXO 2'!G35</f>
        <v>1797297.8299999998</v>
      </c>
      <c r="F24" s="209" t="str">
        <f>+'ANEXO 2'!H35</f>
        <v>OSLUFENM, S.A. DE C.V.</v>
      </c>
      <c r="G24" s="212" t="str">
        <f>+'ANEXO 2'!I35</f>
        <v>TLAL-DGOP-FISMAA-IR-011-14</v>
      </c>
      <c r="H24" s="193"/>
      <c r="I24" s="193"/>
      <c r="J24" s="212" t="e">
        <f>+'ANEXO 2'!#REF!</f>
        <v>#REF!</v>
      </c>
      <c r="K24" s="204" t="e">
        <f>+'ANEXO 2'!#REF!</f>
        <v>#REF!</v>
      </c>
      <c r="L24" s="204" t="e">
        <f>+'ANEXO 2'!#REF!</f>
        <v>#REF!</v>
      </c>
      <c r="M24" s="204" t="e">
        <f>+'ANEXO 2'!#REF!</f>
        <v>#REF!</v>
      </c>
      <c r="N24" s="204" t="e">
        <f>+'ANEXO 2'!#REF!</f>
        <v>#REF!</v>
      </c>
    </row>
    <row r="25" spans="1:14" s="96" customFormat="1" ht="46.5" customHeight="1">
      <c r="A25" s="205">
        <v>2</v>
      </c>
      <c r="B25" s="207" t="str">
        <f>+'ANEXO 2'!C36</f>
        <v>REPAVIMENTACION CON CONCRETO HIDRAULICO DE LA CALLE PROLONGACIÓN TENOCHTITLAN DE LA AV. TENOCHTITLAN A TARASCOS.</v>
      </c>
      <c r="C25" s="207" t="str">
        <f>+'ANEXO 2'!D36</f>
        <v>TENAYO CENTRO</v>
      </c>
      <c r="D25" s="208">
        <f>+'ANEXO 2'!E36</f>
        <v>1261750.0899999999</v>
      </c>
      <c r="E25" s="208">
        <f>+'ANEXO 2'!G36</f>
        <v>1259108.1600000001</v>
      </c>
      <c r="F25" s="209" t="str">
        <f>+'ANEXO 2'!H36</f>
        <v>OSLUFENM, S.A. DE C.V.</v>
      </c>
      <c r="G25" s="212" t="str">
        <f>+'ANEXO 2'!I36</f>
        <v>TLAL-DGOP-FISMAA-IR-012-14</v>
      </c>
      <c r="H25" s="193"/>
      <c r="I25" s="193"/>
      <c r="J25" s="212" t="e">
        <f>+'ANEXO 2'!#REF!</f>
        <v>#REF!</v>
      </c>
      <c r="K25" s="204" t="e">
        <f>+'ANEXO 2'!#REF!</f>
        <v>#REF!</v>
      </c>
      <c r="L25" s="204" t="e">
        <f>+'ANEXO 2'!#REF!</f>
        <v>#REF!</v>
      </c>
      <c r="M25" s="204" t="e">
        <f>+'ANEXO 2'!#REF!</f>
        <v>#REF!</v>
      </c>
      <c r="N25" s="204" t="e">
        <f>+'ANEXO 2'!#REF!</f>
        <v>#REF!</v>
      </c>
    </row>
    <row r="26" spans="1:14" s="96" customFormat="1" ht="35.25" customHeight="1">
      <c r="A26" s="205">
        <v>1</v>
      </c>
      <c r="B26" s="207" t="str">
        <f>+'ANEXO 2'!C39</f>
        <v>PAVIMENTACIÓN CON CONCRETO HIDRÁULICO DE LA CALLE PUERTO SAN BLAS DE PUERTO TOPOLOBAMPO A 22 DE AGOSTO.</v>
      </c>
      <c r="C26" s="207" t="str">
        <f>+'ANEXO 2'!D39</f>
        <v>EX EJIDO DE TEPEOLULCO</v>
      </c>
      <c r="D26" s="208">
        <f>+'ANEXO 2'!E39</f>
        <v>740000</v>
      </c>
      <c r="E26" s="208">
        <f>+'ANEXO 2'!G39</f>
        <v>739348.7</v>
      </c>
      <c r="F26" s="209" t="str">
        <f>+'ANEXO 2'!H39</f>
        <v>DORCOSA CONSTRUCCIONES, S.A. DE C.V.</v>
      </c>
      <c r="G26" s="212" t="str">
        <f>+'ANEXO 2'!I39</f>
        <v>TLAL-DGOP-FISMAA-AD-002-14</v>
      </c>
      <c r="H26" s="193"/>
      <c r="I26" s="193"/>
      <c r="J26" s="212" t="e">
        <f>+'ANEXO 2'!#REF!</f>
        <v>#REF!</v>
      </c>
      <c r="K26" s="204" t="e">
        <f>+'ANEXO 2'!#REF!</f>
        <v>#REF!</v>
      </c>
      <c r="L26" s="204" t="e">
        <f>+'ANEXO 2'!#REF!</f>
        <v>#REF!</v>
      </c>
      <c r="M26" s="204" t="e">
        <f>+'ANEXO 2'!#REF!</f>
        <v>#REF!</v>
      </c>
      <c r="N26" s="204" t="e">
        <f>+'ANEXO 2'!#REF!</f>
        <v>#REF!</v>
      </c>
    </row>
    <row r="27" spans="1:14" s="96" customFormat="1" ht="44.25" customHeight="1">
      <c r="A27" s="205">
        <v>2</v>
      </c>
      <c r="B27" s="207" t="str">
        <f>+'ANEXO 2'!C40</f>
        <v>PAVIMENTACIÓN CON CONCRETO HIDRÁULICO DE LA CALLE PUERTO PRÍNCIPE DE CANALETA AL LÍMITE DE CALLE.</v>
      </c>
      <c r="C27" s="207" t="str">
        <f>+'ANEXO 2'!D40</f>
        <v>EX EJIDO DE TEPEOLULCO</v>
      </c>
      <c r="D27" s="208">
        <f>+'ANEXO 2'!E40</f>
        <v>3900000</v>
      </c>
      <c r="E27" s="208">
        <f>+'ANEXO 2'!G40</f>
        <v>3895852</v>
      </c>
      <c r="F27" s="209" t="str">
        <f>+'ANEXO 2'!H40</f>
        <v>INFRAESTRUCTURA Y DESARROLLO KUKULKAN, S.A. DE C.V.</v>
      </c>
      <c r="G27" s="212" t="str">
        <f>+'ANEXO 2'!I40</f>
        <v>TLAL-DGOP-FISMAA-IR-002-14</v>
      </c>
      <c r="H27" s="193"/>
      <c r="I27" s="193"/>
      <c r="J27" s="212" t="e">
        <f>+'ANEXO 2'!#REF!</f>
        <v>#REF!</v>
      </c>
      <c r="K27" s="204" t="e">
        <f>+'ANEXO 2'!#REF!</f>
        <v>#REF!</v>
      </c>
      <c r="L27" s="204" t="e">
        <f>+'ANEXO 2'!#REF!</f>
        <v>#REF!</v>
      </c>
      <c r="M27" s="204" t="e">
        <f>+'ANEXO 2'!#REF!</f>
        <v>#REF!</v>
      </c>
      <c r="N27" s="204" t="e">
        <f>+'ANEXO 2'!#REF!</f>
        <v>#REF!</v>
      </c>
    </row>
    <row r="28" spans="1:14" s="96" customFormat="1" ht="46.5" customHeight="1">
      <c r="A28" s="205">
        <v>3</v>
      </c>
      <c r="B28" s="207" t="str">
        <f>+'ANEXO 2'!C41</f>
        <v>PAVIMENTACIÓN CON CONCRETO HIDRÁULICO DE LA CALLE JUAN ESCUTIA DE CALLE PONIENTE 9 A LUIS DONALDO COLOSIO.</v>
      </c>
      <c r="C28" s="207" t="str">
        <f>+'ANEXO 2'!D41</f>
        <v>EX EJIDO DE TEPEOLULCO</v>
      </c>
      <c r="D28" s="208">
        <f>+'ANEXO 2'!E41</f>
        <v>3980000</v>
      </c>
      <c r="E28" s="208">
        <f>+'ANEXO 2'!G41</f>
        <v>3588114.03</v>
      </c>
      <c r="F28" s="209" t="str">
        <f>+'ANEXO 2'!H41</f>
        <v>GRUPO CONSTRUCTOR TANA, S.A DE C.V.</v>
      </c>
      <c r="G28" s="212" t="str">
        <f>+'ANEXO 2'!I41</f>
        <v>TLAL-DGOP-FISMAA-IR-003-14</v>
      </c>
      <c r="H28" s="193"/>
      <c r="I28" s="193"/>
      <c r="J28" s="212" t="e">
        <f>+'ANEXO 2'!#REF!</f>
        <v>#REF!</v>
      </c>
      <c r="K28" s="204" t="e">
        <f>+'ANEXO 2'!#REF!</f>
        <v>#REF!</v>
      </c>
      <c r="L28" s="204" t="e">
        <f>+'ANEXO 2'!#REF!</f>
        <v>#REF!</v>
      </c>
      <c r="M28" s="204" t="e">
        <f>+'ANEXO 2'!#REF!</f>
        <v>#REF!</v>
      </c>
      <c r="N28" s="204" t="e">
        <f>+'ANEXO 2'!#REF!</f>
        <v>#REF!</v>
      </c>
    </row>
    <row r="29" spans="1:14" s="96" customFormat="1" ht="50.25" customHeight="1">
      <c r="A29" s="213">
        <v>4</v>
      </c>
      <c r="B29" s="207" t="str">
        <f>+'ANEXO 2'!C42</f>
        <v>PAVIMENTACIÓN CON CONCRETO HIDRÁULICO DE LA CERRADA 24 SUR DE CALLE PUERTO TOPOLOBAMPO A LIMITE DE CALLE. INCLUYE CERRADAS.</v>
      </c>
      <c r="C29" s="207" t="str">
        <f>+'ANEXO 2'!D42</f>
        <v>EX EJIDO DE TEPEOLULCO</v>
      </c>
      <c r="D29" s="208">
        <f>+'ANEXO 2'!E42</f>
        <v>1421141</v>
      </c>
      <c r="E29" s="208">
        <f>+'ANEXO 2'!G42</f>
        <v>1299248.55</v>
      </c>
      <c r="F29" s="209" t="str">
        <f>+'ANEXO 2'!H42</f>
        <v>PRESSCRET, S.A. DE C.V.</v>
      </c>
      <c r="G29" s="212" t="str">
        <f>+'ANEXO 2'!I42</f>
        <v>TLAL-DGOP-FISMAA-IR-004-14</v>
      </c>
      <c r="H29" s="193"/>
      <c r="I29" s="193"/>
      <c r="J29" s="212" t="e">
        <f>+'ANEXO 2'!#REF!</f>
        <v>#REF!</v>
      </c>
      <c r="K29" s="204" t="e">
        <f>+'ANEXO 2'!#REF!</f>
        <v>#REF!</v>
      </c>
      <c r="L29" s="204" t="e">
        <f>+'ANEXO 2'!#REF!</f>
        <v>#REF!</v>
      </c>
      <c r="M29" s="204" t="e">
        <f>+'ANEXO 2'!#REF!</f>
        <v>#REF!</v>
      </c>
      <c r="N29" s="204" t="e">
        <f>+'ANEXO 2'!#REF!</f>
        <v>#REF!</v>
      </c>
    </row>
    <row r="30" spans="1:14" s="96" customFormat="1" ht="33.75" customHeight="1">
      <c r="A30" s="213">
        <v>1</v>
      </c>
      <c r="B30" s="207" t="str">
        <f>+'ANEXO 2'!C46</f>
        <v>PAVIMENTACIÓN CON CONCRETO HIDRÁULICO DE LA CERRADA DE TEPEOLULCO 1 DE PUERTO PRÍNCIPE A LIMITE.</v>
      </c>
      <c r="C30" s="207" t="str">
        <f>+'ANEXO 2'!D46</f>
        <v>EX EJIDO DE TEPEOLULCO</v>
      </c>
      <c r="D30" s="209">
        <f>+'ANEXO 2'!E46</f>
        <v>740000</v>
      </c>
      <c r="E30" s="209">
        <f>+'ANEXO 2'!G46</f>
        <v>737462.9</v>
      </c>
      <c r="F30" s="209" t="str">
        <f>+'ANEXO 2'!H46</f>
        <v>OSLUFENM, S.A. DE C.V.</v>
      </c>
      <c r="G30" s="214" t="str">
        <f>+'ANEXO 2'!I46</f>
        <v>TLAL-DGOP-FISMAA-AD-004-14</v>
      </c>
      <c r="H30" s="207"/>
      <c r="I30" s="207"/>
      <c r="J30" s="194" t="e">
        <f>+'ANEXO 2'!#REF!</f>
        <v>#REF!</v>
      </c>
      <c r="K30" s="194" t="e">
        <f>+'ANEXO 2'!#REF!</f>
        <v>#REF!</v>
      </c>
      <c r="L30" s="194" t="e">
        <f>+'ANEXO 2'!#REF!</f>
        <v>#REF!</v>
      </c>
      <c r="M30" s="194" t="e">
        <f>+'ANEXO 2'!#REF!</f>
        <v>#REF!</v>
      </c>
      <c r="N30" s="194" t="e">
        <f>+'ANEXO 2'!#REF!</f>
        <v>#REF!</v>
      </c>
    </row>
    <row r="31" spans="1:14" s="96" customFormat="1" ht="37.5" customHeight="1">
      <c r="A31" s="213">
        <v>2</v>
      </c>
      <c r="B31" s="207" t="str">
        <f>+'ANEXO 2'!C47</f>
        <v>PAVIMENTACIÓN CON CONCRETO HIDRÁULICO DE LA CALLE PUERTO LIBERTAD DE PUERTO TOPOLOBAMPO A 22 DE AGOSTO.</v>
      </c>
      <c r="C31" s="207" t="str">
        <f>+'ANEXO 2'!D47</f>
        <v>EX EJIDO DE TEPEOLULCO</v>
      </c>
      <c r="D31" s="209">
        <f>+'ANEXO 2'!E47</f>
        <v>740000</v>
      </c>
      <c r="E31" s="209">
        <f>+'ANEXO 2'!G47</f>
        <v>738975.13</v>
      </c>
      <c r="F31" s="209" t="str">
        <f>+'ANEXO 2'!H47</f>
        <v>DORCOSA CONSTRUCCIONES, S.A. DE C.V.</v>
      </c>
      <c r="G31" s="214" t="str">
        <f>+'ANEXO 2'!I47</f>
        <v>TLAL-DGOP-FISMAA-AD-003-14</v>
      </c>
      <c r="H31" s="207"/>
      <c r="I31" s="207"/>
      <c r="J31" s="194" t="e">
        <f>+'ANEXO 2'!#REF!</f>
        <v>#REF!</v>
      </c>
      <c r="K31" s="194" t="e">
        <f>+'ANEXO 2'!#REF!</f>
        <v>#REF!</v>
      </c>
      <c r="L31" s="194" t="e">
        <f>+'ANEXO 2'!#REF!</f>
        <v>#REF!</v>
      </c>
      <c r="M31" s="194" t="e">
        <f>+'ANEXO 2'!#REF!</f>
        <v>#REF!</v>
      </c>
      <c r="N31" s="194" t="e">
        <f>+'ANEXO 2'!#REF!</f>
        <v>#REF!</v>
      </c>
    </row>
    <row r="32" spans="1:14" s="96" customFormat="1" ht="33" customHeight="1">
      <c r="A32" s="213">
        <v>3</v>
      </c>
      <c r="B32" s="207" t="str">
        <f>+'ANEXO 2'!C48</f>
        <v>PAVIMENTACIÓN CON CONCRETO HIDRÁULICO DE LA CALLE RIO GRANDE DE SUR 14 A FINAL DE CALLE.</v>
      </c>
      <c r="C32" s="207" t="str">
        <f>+'ANEXO 2'!D48</f>
        <v>EX EJIDO DE TEPEOLULCO</v>
      </c>
      <c r="D32" s="209">
        <f>+'ANEXO 2'!E48</f>
        <v>2270000</v>
      </c>
      <c r="E32" s="209">
        <f>+'ANEXO 2'!G48</f>
        <v>2243432.02</v>
      </c>
      <c r="F32" s="209" t="str">
        <f>+'ANEXO 2'!H48</f>
        <v>INFRAESTRUCTURA Y DESARROLLO KUKULKAN, S.A. DE C.V.</v>
      </c>
      <c r="G32" s="214" t="str">
        <f>+'ANEXO 2'!I48</f>
        <v>TLAL-DGOP-FISMAA-IR-001-14</v>
      </c>
      <c r="H32" s="207"/>
      <c r="I32" s="207"/>
      <c r="J32" s="194" t="e">
        <f>+'ANEXO 2'!#REF!</f>
        <v>#REF!</v>
      </c>
      <c r="K32" s="194" t="e">
        <f>+'ANEXO 2'!#REF!</f>
        <v>#REF!</v>
      </c>
      <c r="L32" s="194" t="e">
        <f>+'ANEXO 2'!#REF!</f>
        <v>#REF!</v>
      </c>
      <c r="M32" s="194" t="e">
        <f>+'ANEXO 2'!#REF!</f>
        <v>#REF!</v>
      </c>
      <c r="N32" s="194" t="e">
        <f>+'ANEXO 2'!#REF!</f>
        <v>#REF!</v>
      </c>
    </row>
    <row r="33" spans="1:14" s="96" customFormat="1" ht="33" customHeight="1">
      <c r="A33" s="213">
        <v>4</v>
      </c>
      <c r="B33" s="207" t="str">
        <f>+'ANEXO 2'!C49</f>
        <v>PAVIMENTACIÓN CON CONCRETO HIDRÁULICO DE LA CALLE 2A CERRADA 9 DE AVENIDA 9 A RIO GRANDE.</v>
      </c>
      <c r="C33" s="207" t="str">
        <f>+'ANEXO 2'!D49</f>
        <v>EX EJIDO DE TEPEOLULCO</v>
      </c>
      <c r="D33" s="209">
        <f>+'ANEXO 2'!E49</f>
        <v>750000</v>
      </c>
      <c r="E33" s="209">
        <f>+'ANEXO 2'!G49</f>
        <v>746742.43</v>
      </c>
      <c r="F33" s="209" t="str">
        <f>+'ANEXO 2'!H49</f>
        <v>INFRAESTRUCTURA Y DESARROLLO KUKULKAN, S.A. DE C.V.</v>
      </c>
      <c r="G33" s="214" t="str">
        <f>+'ANEXO 2'!I49</f>
        <v>TLAL-DGOP-FISMAA-AD-001-14</v>
      </c>
      <c r="H33" s="207"/>
      <c r="I33" s="207"/>
      <c r="J33" s="194" t="e">
        <f>+'ANEXO 2'!#REF!</f>
        <v>#REF!</v>
      </c>
      <c r="K33" s="194" t="e">
        <f>+'ANEXO 2'!#REF!</f>
        <v>#REF!</v>
      </c>
      <c r="L33" s="194" t="e">
        <f>+'ANEXO 2'!#REF!</f>
        <v>#REF!</v>
      </c>
      <c r="M33" s="194" t="e">
        <f>+'ANEXO 2'!#REF!</f>
        <v>#REF!</v>
      </c>
      <c r="N33" s="194" t="e">
        <f>+'ANEXO 2'!#REF!</f>
        <v>#REF!</v>
      </c>
    </row>
    <row r="34" spans="1:14" s="96" customFormat="1" ht="36" customHeight="1">
      <c r="A34" s="213">
        <v>5</v>
      </c>
      <c r="B34" s="207" t="str">
        <f>+'ANEXO 2'!C50</f>
        <v>PAVIMENTACIÓN CON CONCRETO HIDRÁULICO DE LA CALLE SUR 14 DE RIO LERMA A AVENIDA 9.</v>
      </c>
      <c r="C34" s="207" t="str">
        <f>+'ANEXO 2'!D50</f>
        <v>EX EJIDO DE TEPEOLULCO</v>
      </c>
      <c r="D34" s="209">
        <f>+'ANEXO 2'!E50</f>
        <v>1750000</v>
      </c>
      <c r="E34" s="209">
        <f>+'ANEXO 2'!G50</f>
        <v>1742196.23</v>
      </c>
      <c r="F34" s="209" t="str">
        <f>+'ANEXO 2'!H50</f>
        <v xml:space="preserve">CONSTRUCTORA NOPERSA, S.A. DE C.V. </v>
      </c>
      <c r="G34" s="214" t="str">
        <f>+'ANEXO 2'!I50</f>
        <v>TLAL-DGOP-FISMAA-AD-006-14</v>
      </c>
      <c r="H34" s="207"/>
      <c r="I34" s="207"/>
      <c r="J34" s="194" t="e">
        <f>+'ANEXO 2'!#REF!</f>
        <v>#REF!</v>
      </c>
      <c r="K34" s="194" t="e">
        <f>+'ANEXO 2'!#REF!</f>
        <v>#REF!</v>
      </c>
      <c r="L34" s="194" t="e">
        <f>+'ANEXO 2'!#REF!</f>
        <v>#REF!</v>
      </c>
      <c r="M34" s="194" t="e">
        <f>+'ANEXO 2'!#REF!</f>
        <v>#REF!</v>
      </c>
      <c r="N34" s="194" t="e">
        <f>+'ANEXO 2'!#REF!</f>
        <v>#REF!</v>
      </c>
    </row>
    <row r="35" spans="1:14" s="96" customFormat="1" ht="42" customHeight="1">
      <c r="A35" s="213">
        <v>6</v>
      </c>
      <c r="B35" s="207" t="str">
        <f>+'ANEXO 2'!C51</f>
        <v>REPAVIMENTACIÓN DE LA CALLE LIGA EXCURSIONISTAS DEL DF DE ALPINO GLACIAR DEL DF A CLUB MONTAÑISTAS GAVILANES.</v>
      </c>
      <c r="C35" s="207" t="str">
        <f>+'ANEXO 2'!D51</f>
        <v>LÁZARO CÁRDENAS 3RA. SECC.</v>
      </c>
      <c r="D35" s="209">
        <f>+'ANEXO 2'!E51</f>
        <v>1950000</v>
      </c>
      <c r="E35" s="209">
        <f>+'ANEXO 2'!G51</f>
        <v>1945198.6300000001</v>
      </c>
      <c r="F35" s="209" t="str">
        <f>+'ANEXO 2'!H51</f>
        <v>EDIFICADORA TOTOLTEPEC, S.A. DE C.V.</v>
      </c>
      <c r="G35" s="214" t="str">
        <f>+'ANEXO 2'!I51</f>
        <v>TLAL-DGOP-FISMAA-IR-008-14</v>
      </c>
      <c r="H35" s="207"/>
      <c r="I35" s="207"/>
      <c r="J35" s="194" t="e">
        <f>+'ANEXO 2'!#REF!</f>
        <v>#REF!</v>
      </c>
      <c r="K35" s="194" t="e">
        <f>+'ANEXO 2'!#REF!</f>
        <v>#REF!</v>
      </c>
      <c r="L35" s="194" t="e">
        <f>+'ANEXO 2'!#REF!</f>
        <v>#REF!</v>
      </c>
      <c r="M35" s="194" t="e">
        <f>+'ANEXO 2'!#REF!</f>
        <v>#REF!</v>
      </c>
      <c r="N35" s="194" t="e">
        <f>+'ANEXO 2'!#REF!</f>
        <v>#REF!</v>
      </c>
    </row>
    <row r="36" spans="1:14" s="96" customFormat="1" ht="45" customHeight="1">
      <c r="A36" s="213">
        <v>7</v>
      </c>
      <c r="B36" s="207" t="str">
        <f>+'ANEXO 2'!C52</f>
        <v>REPAVIMENTACIÓN CON CONCRETO HIDRÁULICO DE LA CALLE CERRO DE LA MESA DE POPOCATÉPETL A CERRO DE LA RINCONADA.</v>
      </c>
      <c r="C36" s="207" t="str">
        <f>+'ANEXO 2'!D52</f>
        <v>DR. JORGE JIMÉNEZ CANTÚ</v>
      </c>
      <c r="D36" s="209">
        <f>+'ANEXO 2'!E52</f>
        <v>4800000</v>
      </c>
      <c r="E36" s="209">
        <f>+'ANEXO 2'!G52</f>
        <v>4779627.8099999996</v>
      </c>
      <c r="F36" s="209" t="str">
        <f>+'ANEXO 2'!H52</f>
        <v xml:space="preserve">CONSTRUCTORA NOPERSA, S.A. DE C.V. </v>
      </c>
      <c r="G36" s="214" t="str">
        <f>+'ANEXO 2'!I52</f>
        <v>TLAL-DGOP-FISMAA-IR-005-14</v>
      </c>
      <c r="H36" s="207"/>
      <c r="I36" s="207"/>
      <c r="J36" s="194" t="e">
        <f>+'ANEXO 2'!#REF!</f>
        <v>#REF!</v>
      </c>
      <c r="K36" s="194" t="e">
        <f>+'ANEXO 2'!#REF!</f>
        <v>#REF!</v>
      </c>
      <c r="L36" s="194" t="e">
        <f>+'ANEXO 2'!#REF!</f>
        <v>#REF!</v>
      </c>
      <c r="M36" s="194" t="e">
        <f>+'ANEXO 2'!#REF!</f>
        <v>#REF!</v>
      </c>
      <c r="N36" s="194" t="e">
        <f>+'ANEXO 2'!#REF!</f>
        <v>#REF!</v>
      </c>
    </row>
    <row r="37" spans="1:14" s="96" customFormat="1" ht="42" customHeight="1">
      <c r="A37" s="213">
        <v>8</v>
      </c>
      <c r="B37" s="207" t="str">
        <f>+'ANEXO 2'!C53</f>
        <v>REPAVIMENTACIÓN CON CONCRETO HIDRÁULICO DE LA CALLE CERRO YANETE DE POPOCATÉPETL A CERRO DE LA RINCONADA.</v>
      </c>
      <c r="C37" s="207" t="str">
        <f>+'ANEXO 2'!D53</f>
        <v>DR JORGE JIMENEZ CANTÚ</v>
      </c>
      <c r="D37" s="209">
        <f>+'ANEXO 2'!E53</f>
        <v>3860000</v>
      </c>
      <c r="E37" s="209">
        <f>+'ANEXO 2'!G53</f>
        <v>3859469.01</v>
      </c>
      <c r="F37" s="209" t="str">
        <f>+'ANEXO 2'!H53</f>
        <v>EGOMAR CONSTRUCCIONES, S.A. DE C.V.</v>
      </c>
      <c r="G37" s="214" t="str">
        <f>+'ANEXO 2'!I53</f>
        <v>TLAL-DGOP-FISMAA-IR-006-14</v>
      </c>
      <c r="H37" s="207"/>
      <c r="I37" s="207"/>
      <c r="J37" s="194" t="e">
        <f>+'ANEXO 2'!#REF!</f>
        <v>#REF!</v>
      </c>
      <c r="K37" s="194" t="e">
        <f>+'ANEXO 2'!#REF!</f>
        <v>#REF!</v>
      </c>
      <c r="L37" s="194" t="e">
        <f>+'ANEXO 2'!#REF!</f>
        <v>#REF!</v>
      </c>
      <c r="M37" s="194" t="e">
        <f>+'ANEXO 2'!#REF!</f>
        <v>#REF!</v>
      </c>
      <c r="N37" s="194" t="e">
        <f>+'ANEXO 2'!#REF!</f>
        <v>#REF!</v>
      </c>
    </row>
    <row r="38" spans="1:14" s="96" customFormat="1" ht="44.25" customHeight="1">
      <c r="A38" s="213">
        <v>9</v>
      </c>
      <c r="B38" s="207" t="str">
        <f>+'ANEXO 2'!C54</f>
        <v>REPAVIMENTACIÓN CON CONCRETO HIDRÁULICO DE LA CALLE CERRO DE LA ESMERALDA DE NEVADO DE TOLUCA A POPOCATÉPETL.</v>
      </c>
      <c r="C38" s="207" t="str">
        <f>+'ANEXO 2'!D54</f>
        <v>DR JORGE JIMENEZ CANTÚ</v>
      </c>
      <c r="D38" s="209">
        <f>+'ANEXO 2'!E54</f>
        <v>2900000</v>
      </c>
      <c r="E38" s="209">
        <f>+'ANEXO 2'!G54</f>
        <v>2880743.32</v>
      </c>
      <c r="F38" s="209" t="str">
        <f>+'ANEXO 2'!H54</f>
        <v>CONSTRUCCIONES Y ASFALTOS DE PUEBLA S.A. DE C.V.</v>
      </c>
      <c r="G38" s="214" t="str">
        <f>+'ANEXO 2'!I54</f>
        <v>TLAL-DGOP-FISMAA-AD-007-14</v>
      </c>
      <c r="H38" s="207"/>
      <c r="I38" s="207"/>
      <c r="J38" s="194" t="e">
        <f>+'ANEXO 2'!#REF!</f>
        <v>#REF!</v>
      </c>
      <c r="K38" s="194" t="e">
        <f>+'ANEXO 2'!#REF!</f>
        <v>#REF!</v>
      </c>
      <c r="L38" s="194" t="e">
        <f>+'ANEXO 2'!#REF!</f>
        <v>#REF!</v>
      </c>
      <c r="M38" s="194" t="e">
        <f>+'ANEXO 2'!#REF!</f>
        <v>#REF!</v>
      </c>
      <c r="N38" s="194" t="e">
        <f>+'ANEXO 2'!#REF!</f>
        <v>#REF!</v>
      </c>
    </row>
    <row r="39" spans="1:14" s="96" customFormat="1" ht="36" customHeight="1">
      <c r="A39" s="213">
        <v>10</v>
      </c>
      <c r="B39" s="207" t="str">
        <f>+'ANEXO 2'!C55</f>
        <v>REPAVIMENTACIÓN CON CONCRETO HIDRÁULICO DE LA CALLE CACAMA DE AV. ALFREDO DEL MAZO VÉLEZ A AZTLÁN.</v>
      </c>
      <c r="C39" s="207" t="str">
        <f>+'ANEXO 2'!D55</f>
        <v>TENAYO CENTRO</v>
      </c>
      <c r="D39" s="209">
        <f>+'ANEXO 2'!E55</f>
        <v>5304313.2699999996</v>
      </c>
      <c r="E39" s="209">
        <f>+'ANEXO 2'!G55</f>
        <v>5298992.5500000007</v>
      </c>
      <c r="F39" s="209" t="str">
        <f>+'ANEXO 2'!H55</f>
        <v>OLICER CONSTRUCCIONES Y PAVIMENTACIONES, S.A. DE C.V.</v>
      </c>
      <c r="G39" s="214" t="str">
        <f>+'ANEXO 2'!I55</f>
        <v>TLAL-DGOP-FISMAA-IR-009-14</v>
      </c>
      <c r="H39" s="207"/>
      <c r="I39" s="207"/>
      <c r="J39" s="194" t="e">
        <f>+'ANEXO 2'!#REF!</f>
        <v>#REF!</v>
      </c>
      <c r="K39" s="194" t="e">
        <f>+'ANEXO 2'!#REF!</f>
        <v>#REF!</v>
      </c>
      <c r="L39" s="194" t="e">
        <f>+'ANEXO 2'!#REF!</f>
        <v>#REF!</v>
      </c>
      <c r="M39" s="194" t="e">
        <f>+'ANEXO 2'!#REF!</f>
        <v>#REF!</v>
      </c>
      <c r="N39" s="194" t="e">
        <f>+'ANEXO 2'!#REF!</f>
        <v>#REF!</v>
      </c>
    </row>
    <row r="40" spans="1:14" ht="51" customHeight="1">
      <c r="A40" s="215">
        <v>1</v>
      </c>
      <c r="B40" s="207" t="str">
        <f>+'ANEXO 3'!C6</f>
        <v>CONSTRUCCIÓN DE DESAYUNADOR EN LA ESCUELA PRIMARIA JOSEFA ORTÍZ DE DOMÍNGUEZ, AVENIDA HIDALGO S/N. COL. SANTA MARÍA TLAYACAMPA.  (PRIMERA ETAPA)</v>
      </c>
      <c r="C40" s="207" t="str">
        <f>+'ANEXO 3'!D6</f>
        <v>SANTA MARIA TLAYACAMPA</v>
      </c>
      <c r="D40" s="208">
        <f>+'ANEXO 3'!E6</f>
        <v>850000</v>
      </c>
      <c r="E40" s="208">
        <f>+'ANEXO 3'!F6</f>
        <v>670967.85</v>
      </c>
      <c r="F40" s="208" t="str">
        <f>+'ANEXO 3'!G6</f>
        <v>CONSTRUCTORA DEXHA, S.A. DE C.V.</v>
      </c>
      <c r="G40" s="216" t="str">
        <f>+'ANEXO 3'!H6</f>
        <v>TLAL-DGOP-FOPAEDAPIE-IR-006-14</v>
      </c>
      <c r="H40" s="229"/>
      <c r="I40" s="229"/>
      <c r="J40" s="216" t="str">
        <f>+'ANEXO 3'!I6</f>
        <v>SI</v>
      </c>
      <c r="K40" s="216" t="e">
        <f>+'ANEXO 3'!#REF!</f>
        <v>#REF!</v>
      </c>
      <c r="L40" s="216" t="e">
        <f>+'ANEXO 3'!#REF!</f>
        <v>#REF!</v>
      </c>
      <c r="M40" s="216" t="e">
        <f>+'ANEXO 3'!#REF!</f>
        <v>#REF!</v>
      </c>
      <c r="N40" s="216" t="e">
        <f>+'ANEXO 3'!#REF!</f>
        <v>#REF!</v>
      </c>
    </row>
    <row r="41" spans="1:14" ht="39" customHeight="1">
      <c r="A41" s="215">
        <v>2</v>
      </c>
      <c r="B41" s="207" t="str">
        <f>+'ANEXO 3'!C7</f>
        <v>ADECUACIÓN DE ESPACIOS PARA DISCAPACITADOS EN EL CBTIS N°. '50,  AVENIDA TEQUEXQUINAHUAC (PRIMERA ETAPA)</v>
      </c>
      <c r="C41" s="207" t="str">
        <f>+'ANEXO 3'!D7</f>
        <v>TEQUEXQUINAHUAC PARTE ALTA UNIDAD HABITACIONAL IMMS</v>
      </c>
      <c r="D41" s="208">
        <f>+'ANEXO 3'!E7</f>
        <v>500000</v>
      </c>
      <c r="E41" s="208">
        <f>+'ANEXO 3'!F7</f>
        <v>499505.38</v>
      </c>
      <c r="F41" s="218" t="str">
        <f>+'ANEXO 3'!G7</f>
        <v>DORCOSA CONSTRUCCIONES, S.A. DE .C.V.</v>
      </c>
      <c r="G41" s="216" t="str">
        <f>+'ANEXO 3'!H7</f>
        <v>TLAL-DGOP-FOPAEDAPIE-IR-005-14</v>
      </c>
      <c r="H41" s="229"/>
      <c r="I41" s="229"/>
      <c r="J41" s="216" t="str">
        <f>+'ANEXO 3'!I7</f>
        <v>SI</v>
      </c>
      <c r="K41" s="216" t="e">
        <f>+'ANEXO 3'!#REF!</f>
        <v>#REF!</v>
      </c>
      <c r="L41" s="216" t="e">
        <f>+'ANEXO 3'!#REF!</f>
        <v>#REF!</v>
      </c>
      <c r="M41" s="216" t="e">
        <f>+'ANEXO 3'!#REF!</f>
        <v>#REF!</v>
      </c>
      <c r="N41" s="216" t="e">
        <f>+'ANEXO 3'!#REF!</f>
        <v>#REF!</v>
      </c>
    </row>
    <row r="42" spans="1:14" ht="45">
      <c r="A42" s="215">
        <v>3</v>
      </c>
      <c r="B42" s="207" t="str">
        <f>+'ANEXO 3'!C8</f>
        <v>REMODELACIÓN DE LABORATORIO. DE CIENCIAS EN NORMAL DE TLALNEPANTLA, AVENIDA  VENUSTIANO CARRANZA S/N, PUEBLO SAN JUAN IXTACALA (PRIMERA ETAPA).</v>
      </c>
      <c r="C42" s="207" t="str">
        <f>+'ANEXO 3'!D8</f>
        <v>SAN JUAN IXTACALA</v>
      </c>
      <c r="D42" s="208">
        <f>+'ANEXO 3'!E8</f>
        <v>400000</v>
      </c>
      <c r="E42" s="208">
        <f>+'ANEXO 3'!F8</f>
        <v>399313.4</v>
      </c>
      <c r="F42" s="208" t="str">
        <f>+'ANEXO 3'!G8</f>
        <v>DORCOSA CONSTRUCCIONES, S.A. DE .C.V.</v>
      </c>
      <c r="G42" s="216" t="str">
        <f>+'ANEXO 3'!H8</f>
        <v>TLAL-DGOP-FOPAEDAPIE-AD-003-14</v>
      </c>
      <c r="H42" s="229"/>
      <c r="I42" s="229"/>
      <c r="J42" s="216" t="str">
        <f>+'ANEXO 3'!I8</f>
        <v>SI</v>
      </c>
      <c r="K42" s="216" t="e">
        <f>+'ANEXO 3'!#REF!</f>
        <v>#REF!</v>
      </c>
      <c r="L42" s="216" t="e">
        <f>+'ANEXO 3'!#REF!</f>
        <v>#REF!</v>
      </c>
      <c r="M42" s="216" t="e">
        <f>+'ANEXO 3'!#REF!</f>
        <v>#REF!</v>
      </c>
      <c r="N42" s="216" t="e">
        <f>+'ANEXO 3'!#REF!</f>
        <v>#REF!</v>
      </c>
    </row>
    <row r="43" spans="1:14" ht="33.75">
      <c r="A43" s="215">
        <v>4</v>
      </c>
      <c r="B43" s="207" t="str">
        <f>+'ANEXO 3'!C9</f>
        <v>CONSTRUCCIÓN DE UN AULA EN LA ESCUELA PRIMARIA BENITO JUÁREZ, FRACCIONAMIENTO SAN RAFAEL (PRIMERA ETAPA)</v>
      </c>
      <c r="C43" s="207" t="str">
        <f>+'ANEXO 3'!D9</f>
        <v>SAN RAFAEL</v>
      </c>
      <c r="D43" s="208">
        <f>+'ANEXO 3'!E9</f>
        <v>500000</v>
      </c>
      <c r="E43" s="208">
        <f>+'ANEXO 3'!F9</f>
        <v>495928.15</v>
      </c>
      <c r="F43" s="208" t="str">
        <f>+'ANEXO 3'!G9</f>
        <v xml:space="preserve">CONSTRUCTORA NOPERSA, S.A. DE C.V. </v>
      </c>
      <c r="G43" s="216" t="str">
        <f>+'ANEXO 3'!H9</f>
        <v>TLAL-DGOP-FOPAEDAPIE-IR-002-14</v>
      </c>
      <c r="H43" s="229"/>
      <c r="I43" s="229"/>
      <c r="J43" s="216" t="str">
        <f>+'ANEXO 3'!I9</f>
        <v>SI</v>
      </c>
      <c r="K43" s="216" t="e">
        <f>+'ANEXO 3'!#REF!</f>
        <v>#REF!</v>
      </c>
      <c r="L43" s="216" t="e">
        <f>+'ANEXO 3'!#REF!</f>
        <v>#REF!</v>
      </c>
      <c r="M43" s="216" t="e">
        <f>+'ANEXO 3'!#REF!</f>
        <v>#REF!</v>
      </c>
      <c r="N43" s="216" t="e">
        <f>+'ANEXO 3'!#REF!</f>
        <v>#REF!</v>
      </c>
    </row>
    <row r="44" spans="1:14" ht="33.75">
      <c r="A44" s="215">
        <v>5</v>
      </c>
      <c r="B44" s="207" t="str">
        <f>+'ANEXO 3'!C10</f>
        <v>CONSTRUCCIÓN DE PLAZA CIVICA EN LA ESCUELA PRIMARIA JUSTO SIERRA (PRIMERA ETAPA)</v>
      </c>
      <c r="C44" s="207" t="str">
        <f>+'ANEXO 3'!D10</f>
        <v>LOMAS DE SAN JUAN IXHUATEPEC</v>
      </c>
      <c r="D44" s="208">
        <f>+'ANEXO 3'!E10</f>
        <v>450000</v>
      </c>
      <c r="E44" s="208">
        <f>+'ANEXO 3'!F10</f>
        <v>449990.39</v>
      </c>
      <c r="F44" s="208" t="str">
        <f>+'ANEXO 3'!G10</f>
        <v>GRUPO COMERCIAL, INDUSTRIAL Y CONSTRUCTOR, S.A. DE C.V.</v>
      </c>
      <c r="G44" s="216" t="str">
        <f>+'ANEXO 3'!H10</f>
        <v>TLAL-DGOP-FOPAEDAPIE-AD-001</v>
      </c>
      <c r="H44" s="229"/>
      <c r="I44" s="229"/>
      <c r="J44" s="216">
        <f>+'ANEXO 3'!I10</f>
        <v>0</v>
      </c>
      <c r="K44" s="216" t="e">
        <f>+'ANEXO 3'!#REF!</f>
        <v>#REF!</v>
      </c>
      <c r="L44" s="216" t="e">
        <f>+'ANEXO 3'!#REF!</f>
        <v>#REF!</v>
      </c>
      <c r="M44" s="216" t="e">
        <f>+'ANEXO 3'!#REF!</f>
        <v>#REF!</v>
      </c>
      <c r="N44" s="216" t="e">
        <f>+'ANEXO 3'!#REF!</f>
        <v>#REF!</v>
      </c>
    </row>
    <row r="45" spans="1:14" ht="42" customHeight="1">
      <c r="A45" s="215">
        <v>6</v>
      </c>
      <c r="B45" s="207" t="str">
        <f>+'ANEXO 3'!C11</f>
        <v>CONSTRUCCIÓN DE PLAZA CIVICA EN LA ESCUELA  PRIMARIA BELISARIO DOMÍNGUEZ (PRIMERA ETAPA)</v>
      </c>
      <c r="C45" s="207" t="str">
        <f>+'ANEXO 3'!D11</f>
        <v>SAN JOSE IXHUATEPEC</v>
      </c>
      <c r="D45" s="208">
        <f>+'ANEXO 3'!E11</f>
        <v>450000</v>
      </c>
      <c r="E45" s="208">
        <f>+'ANEXO 3'!F11</f>
        <v>449986.48</v>
      </c>
      <c r="F45" s="208" t="str">
        <f>+'ANEXO 3'!G11</f>
        <v>CONSTRUCTORA CARIBALI, S.A. DE C.V.</v>
      </c>
      <c r="G45" s="216" t="str">
        <f>+'ANEXO 3'!H11</f>
        <v>TLAL-DGOP-FOPAEDAPIE-AD-002</v>
      </c>
      <c r="H45" s="229"/>
      <c r="I45" s="229"/>
      <c r="J45" s="216" t="str">
        <f>+'ANEXO 3'!I11</f>
        <v>SI</v>
      </c>
      <c r="K45" s="216" t="e">
        <f>+'ANEXO 3'!#REF!</f>
        <v>#REF!</v>
      </c>
      <c r="L45" s="216" t="e">
        <f>+'ANEXO 3'!#REF!</f>
        <v>#REF!</v>
      </c>
      <c r="M45" s="216" t="e">
        <f>+'ANEXO 3'!#REF!</f>
        <v>#REF!</v>
      </c>
      <c r="N45" s="216" t="e">
        <f>+'ANEXO 3'!#REF!</f>
        <v>#REF!</v>
      </c>
    </row>
    <row r="46" spans="1:14" ht="33.75">
      <c r="A46" s="215">
        <v>7</v>
      </c>
      <c r="B46" s="207" t="str">
        <f>+'ANEXO 3'!C12</f>
        <v>PINTURA GENERAL EN EL JARDÍN DE. NIÑOS ROSARIO CASTELLANOS, UBICADA EN CALLE ERMITA ESQ. AVENIDA  DEL TRABAJO COL. LOS PARAJES</v>
      </c>
      <c r="C46" s="207" t="str">
        <f>+'ANEXO 3'!D12</f>
        <v>LOS PARAJES</v>
      </c>
      <c r="D46" s="208">
        <f>+'ANEXO 3'!E12</f>
        <v>700000</v>
      </c>
      <c r="E46" s="208">
        <f>+'ANEXO 3'!F12</f>
        <v>0</v>
      </c>
      <c r="F46" s="208">
        <f>+'ANEXO 3'!G12</f>
        <v>0</v>
      </c>
      <c r="G46" s="216" t="str">
        <f>+'ANEXO 3'!H12</f>
        <v>OBRA RECIEN PINTADA</v>
      </c>
      <c r="H46" s="229"/>
      <c r="I46" s="229"/>
      <c r="J46" s="216">
        <f>+'ANEXO 3'!I12</f>
        <v>0</v>
      </c>
      <c r="K46" s="216" t="e">
        <f>+'ANEXO 3'!#REF!</f>
        <v>#REF!</v>
      </c>
      <c r="L46" s="216" t="e">
        <f>+'ANEXO 3'!#REF!</f>
        <v>#REF!</v>
      </c>
      <c r="M46" s="216" t="e">
        <f>+'ANEXO 3'!#REF!</f>
        <v>#REF!</v>
      </c>
      <c r="N46" s="216" t="e">
        <f>+'ANEXO 3'!#REF!</f>
        <v>#REF!</v>
      </c>
    </row>
    <row r="47" spans="1:14" ht="56.25">
      <c r="A47" s="215">
        <v>8</v>
      </c>
      <c r="B47" s="207" t="str">
        <f>+'ANEXO 3'!C13</f>
        <v>IMPERMEABILIZACIÓN, REHABILITACIÓN DE SANITARIOS Y SALA DE USOS MULTIPLES EN LA ESCUELA PRIMARIA JUSTO SIERRA, UBICADA EN CALLE CERRO DE LA GAVIA ESQ. POPOCATEPETL S/N  FRACC. LOS PIRULES.</v>
      </c>
      <c r="C47" s="207" t="str">
        <f>+'ANEXO 3'!D13</f>
        <v>LOS PIRULES</v>
      </c>
      <c r="D47" s="208">
        <f>+'ANEXO 3'!E13</f>
        <v>1050000</v>
      </c>
      <c r="E47" s="208">
        <f>+'ANEXO 3'!F13</f>
        <v>1049993.17</v>
      </c>
      <c r="F47" s="208" t="str">
        <f>+'ANEXO 3'!G13</f>
        <v>CONSTRUCTORA MORHNOS, S.A. DE C.V.</v>
      </c>
      <c r="G47" s="216" t="str">
        <f>+'ANEXO 3'!H13</f>
        <v>TLAL-DGOP-FOPAEDAPIE-IR-012-14</v>
      </c>
      <c r="H47" s="229"/>
      <c r="I47" s="229"/>
      <c r="J47" s="216" t="str">
        <f>+'ANEXO 3'!I13</f>
        <v>SI</v>
      </c>
      <c r="K47" s="216" t="e">
        <f>+'ANEXO 3'!#REF!</f>
        <v>#REF!</v>
      </c>
      <c r="L47" s="216" t="e">
        <f>+'ANEXO 3'!#REF!</f>
        <v>#REF!</v>
      </c>
      <c r="M47" s="216" t="e">
        <f>+'ANEXO 3'!#REF!</f>
        <v>#REF!</v>
      </c>
      <c r="N47" s="216" t="e">
        <f>+'ANEXO 3'!#REF!</f>
        <v>#REF!</v>
      </c>
    </row>
    <row r="48" spans="1:14" ht="45">
      <c r="A48" s="215">
        <v>9</v>
      </c>
      <c r="B48" s="207" t="str">
        <f>+'ANEXO 3'!C14</f>
        <v>REHABILITACIÓN DE PLAZA CIVÍCA EN LA ESCUELA SECUNDARIA OFICIAL  N°. 0565 HERIBERTO ENRIQUEZ, CALLE PRIMARIA N°. 4, COL. REFORMA URBANA.</v>
      </c>
      <c r="C48" s="207" t="str">
        <f>+'ANEXO 3'!D14</f>
        <v>REFORMA URBANA</v>
      </c>
      <c r="D48" s="208">
        <f>+'ANEXO 3'!E14</f>
        <v>500000</v>
      </c>
      <c r="E48" s="208">
        <f>+'ANEXO 3'!F14</f>
        <v>499691.87</v>
      </c>
      <c r="F48" s="208" t="str">
        <f>+'ANEXO 3'!G14</f>
        <v>PROYECTOS Y CONSTRUCCIONES BQ, S.A. DE C.V.</v>
      </c>
      <c r="G48" s="216" t="str">
        <f>+'ANEXO 3'!H14</f>
        <v>TLAL-DGOP-FOPAEDAPIE-IR-007-14</v>
      </c>
      <c r="H48" s="229"/>
      <c r="I48" s="229"/>
      <c r="J48" s="216" t="str">
        <f>+'ANEXO 3'!I14</f>
        <v>SI</v>
      </c>
      <c r="K48" s="216" t="e">
        <f>+'ANEXO 3'!#REF!</f>
        <v>#REF!</v>
      </c>
      <c r="L48" s="216" t="e">
        <f>+'ANEXO 3'!#REF!</f>
        <v>#REF!</v>
      </c>
      <c r="M48" s="216" t="e">
        <f>+'ANEXO 3'!#REF!</f>
        <v>#REF!</v>
      </c>
      <c r="N48" s="216" t="e">
        <f>+'ANEXO 3'!#REF!</f>
        <v>#REF!</v>
      </c>
    </row>
    <row r="49" spans="1:14" ht="33.75">
      <c r="A49" s="215">
        <v>10</v>
      </c>
      <c r="B49" s="207" t="str">
        <f>+'ANEXO 3'!C15</f>
        <v>IMPERMEABILIZACIÓN EN LA ESCUELA  SECUNDARIA OFICIAL N°. 0076 LIC. BENITO JUÁREZ, UBICADA EN AVENIDA JUÁREZ COL. SAN PEDRO BARRIENTOS.</v>
      </c>
      <c r="C49" s="207" t="str">
        <f>+'ANEXO 3'!D15</f>
        <v xml:space="preserve"> SAN PEDRO BARRIENTOS.</v>
      </c>
      <c r="D49" s="208">
        <f>+'ANEXO 3'!E15</f>
        <v>700000</v>
      </c>
      <c r="E49" s="208">
        <f>+'ANEXO 3'!F15</f>
        <v>697867.61</v>
      </c>
      <c r="F49" s="208" t="str">
        <f>+'ANEXO 3'!G15</f>
        <v>CONSTRUCTORA LIBERIA, S.A. DE C.V.</v>
      </c>
      <c r="G49" s="216" t="str">
        <f>+'ANEXO 3'!H15</f>
        <v>TLAL-DGOP-FOPAEDAPIE-IR-004-14</v>
      </c>
      <c r="H49" s="229"/>
      <c r="I49" s="229"/>
      <c r="J49" s="216" t="str">
        <f>+'ANEXO 3'!I15</f>
        <v>SI</v>
      </c>
      <c r="K49" s="216" t="e">
        <f>+'ANEXO 3'!#REF!</f>
        <v>#REF!</v>
      </c>
      <c r="L49" s="216" t="e">
        <f>+'ANEXO 3'!#REF!</f>
        <v>#REF!</v>
      </c>
      <c r="M49" s="216" t="e">
        <f>+'ANEXO 3'!#REF!</f>
        <v>#REF!</v>
      </c>
      <c r="N49" s="216" t="e">
        <f>+'ANEXO 3'!#REF!</f>
        <v>#REF!</v>
      </c>
    </row>
    <row r="50" spans="1:14" ht="56.25">
      <c r="A50" s="215">
        <v>11</v>
      </c>
      <c r="B50" s="207" t="str">
        <f>+'ANEXO 3'!C16</f>
        <v>REHABILITACIÓN DE LOS SALONES Y ÁREAS ADMINISTRATIVAS E IMPERMEABILIZACIÓN EN LA ESCUELA PRIMARIA  FORD 132, UBICADA CALLE EXCURSIONISTAS EXPLORADORES DE OCCIDENTE S/N COL. LÁZARO CÁRDENAS 3RA. SECC.</v>
      </c>
      <c r="C50" s="207" t="str">
        <f>+'ANEXO 3'!D16</f>
        <v>LAZARO CARDENAS 3RA SECCION</v>
      </c>
      <c r="D50" s="208">
        <f>+'ANEXO 3'!E16</f>
        <v>1050000</v>
      </c>
      <c r="E50" s="208">
        <f>+'ANEXO 3'!F16</f>
        <v>1049961.51</v>
      </c>
      <c r="F50" s="208" t="str">
        <f>+'ANEXO 3'!G16</f>
        <v>INFRAESTRUCTURA Y DESARROLLO KUKULKAN, S.A. DE C.V.</v>
      </c>
      <c r="G50" s="216" t="str">
        <f>+'ANEXO 3'!H16</f>
        <v>TLAL-DGOP-FOPAEDAPIE-IR-009-14</v>
      </c>
      <c r="H50" s="229"/>
      <c r="I50" s="229"/>
      <c r="J50" s="216" t="str">
        <f>+'ANEXO 3'!I16</f>
        <v>SI</v>
      </c>
      <c r="K50" s="216" t="e">
        <f>+'ANEXO 3'!#REF!</f>
        <v>#REF!</v>
      </c>
      <c r="L50" s="216" t="e">
        <f>+'ANEXO 3'!#REF!</f>
        <v>#REF!</v>
      </c>
      <c r="M50" s="216" t="e">
        <f>+'ANEXO 3'!#REF!</f>
        <v>#REF!</v>
      </c>
      <c r="N50" s="216" t="e">
        <f>+'ANEXO 3'!#REF!</f>
        <v>#REF!</v>
      </c>
    </row>
    <row r="51" spans="1:14" ht="45">
      <c r="A51" s="215">
        <v>12</v>
      </c>
      <c r="B51" s="207" t="str">
        <f>+'ANEXO 3'!C17</f>
        <v>REHABILITACIÓN DE SANITARIOS Y CONSTRUCCIÓN DE ESCALERA EN EL JARDÍN DE NIÑOS NARCISO BASSOLS, UBICADA EN AVENIDA MARIO COLÍN S/N. UNIDAD HABITACIONAL TLALCALLI.</v>
      </c>
      <c r="C51" s="207" t="str">
        <f>+'ANEXO 3'!D17</f>
        <v>U.H. TLALCALLI</v>
      </c>
      <c r="D51" s="208">
        <f>+'ANEXO 3'!E17</f>
        <v>800000</v>
      </c>
      <c r="E51" s="208">
        <f>+'ANEXO 3'!F17</f>
        <v>428717.24</v>
      </c>
      <c r="F51" s="208" t="str">
        <f>+'ANEXO 3'!G17</f>
        <v xml:space="preserve">CONSTRUCTORA NOPERSA, S.A. DE C.V. </v>
      </c>
      <c r="G51" s="216" t="str">
        <f>+'ANEXO 3'!H17</f>
        <v>TLAL-DGOP-FOPAEDAPIE-IR-010-14</v>
      </c>
      <c r="H51" s="229"/>
      <c r="I51" s="229"/>
      <c r="J51" s="216">
        <f>+'ANEXO 3'!I17</f>
        <v>0</v>
      </c>
      <c r="K51" s="216" t="e">
        <f>+'ANEXO 3'!#REF!</f>
        <v>#REF!</v>
      </c>
      <c r="L51" s="216" t="e">
        <f>+'ANEXO 3'!#REF!</f>
        <v>#REF!</v>
      </c>
      <c r="M51" s="216" t="e">
        <f>+'ANEXO 3'!#REF!</f>
        <v>#REF!</v>
      </c>
      <c r="N51" s="216" t="e">
        <f>+'ANEXO 3'!#REF!</f>
        <v>#REF!</v>
      </c>
    </row>
    <row r="52" spans="1:14" ht="45">
      <c r="A52" s="215">
        <v>13</v>
      </c>
      <c r="B52" s="207" t="str">
        <f>+'ANEXO 3'!C18</f>
        <v>REHABILITACIÓN DE SANITARIOS Y CONSTRUCCION DE UNA  AULA PRIMARIA JAIME NUNÓ, UBICADA EN AVENIDA  DEPORTES S/N. PARQUE DE LOS NIÑOS FRACC. LAS ARBOLEDAS.</v>
      </c>
      <c r="C52" s="207" t="str">
        <f>+'ANEXO 3'!D18</f>
        <v>LAS ARBOLEDAS</v>
      </c>
      <c r="D52" s="208">
        <f>+'ANEXO 3'!E18</f>
        <v>800000</v>
      </c>
      <c r="E52" s="208">
        <f>+'ANEXO 3'!F18</f>
        <v>796003.65</v>
      </c>
      <c r="F52" s="208" t="str">
        <f>+'ANEXO 3'!G18</f>
        <v>CONSTRUCTORA LIBERIA, S.A. DE C.V.</v>
      </c>
      <c r="G52" s="216" t="str">
        <f>+'ANEXO 3'!H18</f>
        <v>TLAL-DGOP-FOPAEDAPIE-IR-003-14</v>
      </c>
      <c r="H52" s="229"/>
      <c r="I52" s="229"/>
      <c r="J52" s="216" t="str">
        <f>+'ANEXO 3'!I18</f>
        <v>SI</v>
      </c>
      <c r="K52" s="216" t="e">
        <f>+'ANEXO 3'!#REF!</f>
        <v>#REF!</v>
      </c>
      <c r="L52" s="216" t="e">
        <f>+'ANEXO 3'!#REF!</f>
        <v>#REF!</v>
      </c>
      <c r="M52" s="216" t="e">
        <f>+'ANEXO 3'!#REF!</f>
        <v>#REF!</v>
      </c>
      <c r="N52" s="216" t="e">
        <f>+'ANEXO 3'!#REF!</f>
        <v>#REF!</v>
      </c>
    </row>
    <row r="53" spans="1:14" ht="33.75">
      <c r="A53" s="215">
        <v>14</v>
      </c>
      <c r="B53" s="207" t="str">
        <f>+'ANEXO 3'!C19</f>
        <v>PINTURA EN GENERAL Y CAMBIO DE TINACOS EN LA  ESCUELA  PRIMARIA  LÁZARO CÁRDENAS COL. LOS  PARAJES. (SEGUNDA ETAPA)</v>
      </c>
      <c r="C53" s="207" t="str">
        <f>+'ANEXO 3'!D19</f>
        <v>LOS  PARAJES</v>
      </c>
      <c r="D53" s="208">
        <f>+'ANEXO 3'!E19</f>
        <v>500000</v>
      </c>
      <c r="E53" s="208">
        <f>+'ANEXO 3'!F19</f>
        <v>499998.94</v>
      </c>
      <c r="F53" s="208" t="str">
        <f>+'ANEXO 3'!G19</f>
        <v>CONSTRUCTORA E INMOBILIARIA REYES ESCOBAR, S.A. DE C.V.</v>
      </c>
      <c r="G53" s="216" t="str">
        <f>+'ANEXO 3'!H19</f>
        <v>TLAL-DGOP-FOPAEDAPIE-AD-005-14</v>
      </c>
      <c r="H53" s="229"/>
      <c r="I53" s="229"/>
      <c r="J53" s="216" t="str">
        <f>+'ANEXO 3'!I19</f>
        <v>SI</v>
      </c>
      <c r="K53" s="216" t="e">
        <f>+'ANEXO 3'!#REF!</f>
        <v>#REF!</v>
      </c>
      <c r="L53" s="216" t="e">
        <f>+'ANEXO 3'!#REF!</f>
        <v>#REF!</v>
      </c>
      <c r="M53" s="216" t="e">
        <f>+'ANEXO 3'!#REF!</f>
        <v>#REF!</v>
      </c>
      <c r="N53" s="216" t="e">
        <f>+'ANEXO 3'!#REF!</f>
        <v>#REF!</v>
      </c>
    </row>
    <row r="54" spans="1:14" ht="45">
      <c r="A54" s="215">
        <v>15</v>
      </c>
      <c r="B54" s="207" t="str">
        <f>+'ANEXO 3'!C20</f>
        <v>CONSTRUCCIÓN DE COMEDOR JARDÍN DE NIÑOS DEFENSORES DE LA PATRIA EN LA UNIDAD HABITACIONAL EL TENAYO UBICADA EN PROLONGACIÓN VALLEJO CIEN METROS S/N.</v>
      </c>
      <c r="C54" s="207" t="str">
        <f>+'ANEXO 3'!D20</f>
        <v>U.H. EL TENAYO</v>
      </c>
      <c r="D54" s="208">
        <f>+'ANEXO 3'!E20</f>
        <v>750000</v>
      </c>
      <c r="E54" s="208">
        <f>+'ANEXO 3'!F20</f>
        <v>679233.16</v>
      </c>
      <c r="F54" s="208" t="str">
        <f>+'ANEXO 3'!G20</f>
        <v>GRUPO EMPRESARIAL RIRT, S.A. DE C.V.</v>
      </c>
      <c r="G54" s="216" t="str">
        <f>+'ANEXO 3'!H20</f>
        <v>TLAL-DGOP-FOPAEDAPIE-AD-004-14</v>
      </c>
      <c r="H54" s="229"/>
      <c r="I54" s="229"/>
      <c r="J54" s="216" t="str">
        <f>+'ANEXO 3'!I20</f>
        <v>SI</v>
      </c>
      <c r="K54" s="216" t="e">
        <f>+'ANEXO 3'!#REF!</f>
        <v>#REF!</v>
      </c>
      <c r="L54" s="216" t="e">
        <f>+'ANEXO 3'!#REF!</f>
        <v>#REF!</v>
      </c>
      <c r="M54" s="216" t="e">
        <f>+'ANEXO 3'!#REF!</f>
        <v>#REF!</v>
      </c>
      <c r="N54" s="216" t="e">
        <f>+'ANEXO 3'!#REF!</f>
        <v>#REF!</v>
      </c>
    </row>
    <row r="55" spans="1:14" ht="22.5">
      <c r="A55" s="215"/>
      <c r="B55" s="207" t="str">
        <f>+'ANEXO 3'!C22</f>
        <v>ESPACIOS EDUCATIVOS EN PROCESO DE GESTION POR CAMBIO DE DESCRIPCIÓN</v>
      </c>
      <c r="C55" s="207"/>
      <c r="D55" s="208">
        <f>+'ANEXO 3'!E22</f>
        <v>8550000</v>
      </c>
      <c r="E55" s="208"/>
      <c r="F55" s="208"/>
      <c r="G55" s="216"/>
      <c r="H55" s="229"/>
      <c r="I55" s="229"/>
      <c r="J55" s="216"/>
      <c r="K55" s="216" t="e">
        <f>+'ANEXO 3'!#REF!</f>
        <v>#REF!</v>
      </c>
      <c r="L55" s="216"/>
      <c r="M55" s="216"/>
      <c r="N55" s="216"/>
    </row>
    <row r="56" spans="1:14" ht="22.5">
      <c r="A56" s="215">
        <v>1</v>
      </c>
      <c r="B56" s="207" t="str">
        <f>+'ANEXO 4'!C8</f>
        <v>POLIFORUM DIGITAL (1RA ETAPA)</v>
      </c>
      <c r="C56" s="207" t="str">
        <f>+'ANEXO 4'!D8</f>
        <v>TLALNEPANTLA DE BAZ</v>
      </c>
      <c r="D56" s="209">
        <f>+'ANEXO 4'!E8</f>
        <v>7400000</v>
      </c>
      <c r="E56" s="209">
        <f>+'ANEXO 4'!F8</f>
        <v>6216310.4280000012</v>
      </c>
      <c r="F56" s="209" t="str">
        <f>+'ANEXO 4'!H8</f>
        <v>ING. LUCIO GUTIERREZ HERNANDEZ</v>
      </c>
      <c r="G56" s="209" t="str">
        <f>+'ANEXO 4'!G8</f>
        <v>TLAL-DGOP-FDC-LP-001-14</v>
      </c>
      <c r="H56" s="209"/>
      <c r="I56" s="209"/>
      <c r="J56" s="204" t="str">
        <f>+'ANEXO 4'!I8</f>
        <v>SI</v>
      </c>
      <c r="K56" s="204" t="e">
        <f>+'ANEXO 4'!#REF!</f>
        <v>#REF!</v>
      </c>
      <c r="L56" s="204" t="e">
        <f>+'ANEXO 4'!#REF!</f>
        <v>#REF!</v>
      </c>
      <c r="M56" s="204" t="e">
        <f>+'ANEXO 4'!#REF!</f>
        <v>#REF!</v>
      </c>
      <c r="N56" s="204" t="e">
        <f>+'ANEXO 4'!#REF!</f>
        <v>#REF!</v>
      </c>
    </row>
    <row r="57" spans="1:14" ht="48.75" customHeight="1">
      <c r="A57" s="215">
        <v>1</v>
      </c>
      <c r="B57" s="207" t="str">
        <f>+'ANEXO 5'!C8</f>
        <v>REHABILITACIÓN DEL DEPORTIVO SANTA CECILIA.</v>
      </c>
      <c r="C57" s="207" t="str">
        <f>+'ANEXO 5'!D8</f>
        <v>FRACC. SAN RAFAEL</v>
      </c>
      <c r="D57" s="209">
        <f>+'ANEXO 5'!E8</f>
        <v>15400000</v>
      </c>
      <c r="E57" s="209">
        <f>+'ANEXO 5'!F8</f>
        <v>13322823.087256005</v>
      </c>
      <c r="F57" s="209" t="str">
        <f>+'ANEXO 5'!G8</f>
        <v>INFRAESTRUCTURA Y DESARROLLO KUKULKAN, S.A. DE C.V.</v>
      </c>
      <c r="G57" s="212" t="str">
        <f>+'ANEXO 5'!H8</f>
        <v>TLAL-DGOP-FID-LP-001-14</v>
      </c>
      <c r="H57" s="209"/>
      <c r="I57" s="209"/>
      <c r="J57" s="212" t="str">
        <f>+'ANEXO 5'!I8</f>
        <v>SI</v>
      </c>
      <c r="K57" s="204" t="e">
        <f>+'ANEXO 5'!#REF!</f>
        <v>#REF!</v>
      </c>
      <c r="L57" s="204" t="e">
        <f>+'ANEXO 5'!#REF!</f>
        <v>#REF!</v>
      </c>
      <c r="M57" s="204" t="e">
        <f>+'ANEXO 5'!#REF!</f>
        <v>#REF!</v>
      </c>
      <c r="N57" s="204" t="e">
        <f>+'ANEXO 5'!#REF!</f>
        <v>#REF!</v>
      </c>
    </row>
    <row r="58" spans="1:14" ht="56.25">
      <c r="A58" s="217">
        <v>1</v>
      </c>
      <c r="B58" s="207" t="str">
        <f>+'ANEXO 5A'!C10</f>
        <v>CONSTRUCCIÓN DE BARDA PERIMETRAL Y COMPLEMENTO DE IMPERMEABILIZACIÓN, ESCUELA PRIMARIA ADOLFO LÓPEZ MATEOS, UBICADA EN CALLE SALTO DEL VENADO S/N, EN EL FRACCIONAMIENTO BALCONES DE VALLE DORADO.</v>
      </c>
      <c r="C58" s="207" t="str">
        <f>+'ANEXO 5A'!D10</f>
        <v>CALLE SALTO DEL VENADO S/N, EN EL FRACCIONAMIENTO BALCONES DE VALLE DORADO</v>
      </c>
      <c r="D58" s="208">
        <f>+'ANEXO 5A'!E10</f>
        <v>500000</v>
      </c>
      <c r="E58" s="208">
        <f>+'ANEXO 5A'!F10</f>
        <v>499758.42</v>
      </c>
      <c r="F58" s="208" t="str">
        <f>+'ANEXO 5A'!G10</f>
        <v>CONSTRUCTORA MORHNOS, S.A. DE C.V.</v>
      </c>
      <c r="G58" s="229"/>
      <c r="H58" s="229"/>
      <c r="I58" s="229"/>
      <c r="J58" s="208" t="e">
        <f>+'ANEXO 5A'!#REF!</f>
        <v>#REF!</v>
      </c>
      <c r="K58" s="216" t="e">
        <f>+'ANEXO 5A'!#REF!</f>
        <v>#REF!</v>
      </c>
      <c r="L58" s="216" t="e">
        <f>+'ANEXO 5A'!#REF!</f>
        <v>#REF!</v>
      </c>
      <c r="M58" s="216" t="e">
        <f>+'ANEXO 5A'!#REF!</f>
        <v>#REF!</v>
      </c>
      <c r="N58" s="216" t="e">
        <f>+'ANEXO 5A'!#REF!</f>
        <v>#REF!</v>
      </c>
    </row>
    <row r="59" spans="1:14" ht="45">
      <c r="A59" s="217">
        <v>2</v>
      </c>
      <c r="B59" s="207" t="str">
        <f>+'ANEXO 5A'!C11</f>
        <v>IMPERMEABILIZACIÓN EN LA ESCUELA PRIMARIA ADOLFO LÓPEZ MATEOS UBICADA EN CALLE ACAPULCO Y MANZANILLO S/N EN LA COLONIA EL PUERTO.</v>
      </c>
      <c r="C59" s="207" t="str">
        <f>+'ANEXO 5A'!D11</f>
        <v>CALLE ACAPULCO Y MANZANILLO S/N EN LA COLONIA EL PUERTO.</v>
      </c>
      <c r="D59" s="208">
        <f>+'ANEXO 5A'!E11</f>
        <v>300000</v>
      </c>
      <c r="E59" s="208">
        <f>+'ANEXO 5A'!F11</f>
        <v>298154</v>
      </c>
      <c r="F59" s="208" t="str">
        <f>+'ANEXO 5A'!G11</f>
        <v>CONSTRUCTORA EGEÓN, S.A. DE C.V.</v>
      </c>
      <c r="G59" s="229"/>
      <c r="H59" s="229"/>
      <c r="I59" s="229"/>
      <c r="J59" s="208" t="e">
        <f>+'ANEXO 5A'!#REF!</f>
        <v>#REF!</v>
      </c>
      <c r="K59" s="216" t="e">
        <f>+'ANEXO 5A'!#REF!</f>
        <v>#REF!</v>
      </c>
      <c r="L59" s="216" t="e">
        <f>+'ANEXO 5A'!#REF!</f>
        <v>#REF!</v>
      </c>
      <c r="M59" s="216" t="e">
        <f>+'ANEXO 5A'!#REF!</f>
        <v>#REF!</v>
      </c>
      <c r="N59" s="216" t="e">
        <f>+'ANEXO 5A'!#REF!</f>
        <v>#REF!</v>
      </c>
    </row>
    <row r="60" spans="1:14" ht="45">
      <c r="A60" s="217">
        <v>3</v>
      </c>
      <c r="B60" s="207" t="str">
        <f>+'ANEXO 5A'!C12</f>
        <v>TERMINACIÓN DE COMEDOR Y MANTENIMIENTO EN GENERAL EN LA ESCUELA PRIMARIA MÉXICO UBICADA EN AV. CULTURA ROMANA S/N UNIDAD HABITACIONAL EL ROSARIO II.</v>
      </c>
      <c r="C60" s="207" t="str">
        <f>+'ANEXO 5A'!D12</f>
        <v>AV. CULTURA ROMANA S/N UNIDAD HABITACIONAL EL ROSARIO II</v>
      </c>
      <c r="D60" s="208">
        <f>+'ANEXO 5A'!E12</f>
        <v>850000</v>
      </c>
      <c r="E60" s="208">
        <f>+'ANEXO 5A'!F12</f>
        <v>843485</v>
      </c>
      <c r="F60" s="208" t="str">
        <f>+'ANEXO 5A'!G12</f>
        <v>GRUPO NUFRA, S.A. DE C.V.</v>
      </c>
      <c r="G60" s="229"/>
      <c r="H60" s="229"/>
      <c r="I60" s="229"/>
      <c r="J60" s="208" t="e">
        <f>+'ANEXO 5A'!#REF!</f>
        <v>#REF!</v>
      </c>
      <c r="K60" s="216" t="e">
        <f>+'ANEXO 5A'!#REF!</f>
        <v>#REF!</v>
      </c>
      <c r="L60" s="216" t="e">
        <f>+'ANEXO 5A'!#REF!</f>
        <v>#REF!</v>
      </c>
      <c r="M60" s="216" t="e">
        <f>+'ANEXO 5A'!#REF!</f>
        <v>#REF!</v>
      </c>
      <c r="N60" s="216" t="e">
        <f>+'ANEXO 5A'!#REF!</f>
        <v>#REF!</v>
      </c>
    </row>
    <row r="61" spans="1:14" ht="56.25">
      <c r="A61" s="217">
        <v>4</v>
      </c>
      <c r="B61" s="207" t="str">
        <f>+'ANEXO 5A'!C13</f>
        <v>REHABILITACIÓN TOTAL DE LOS SANITARIOS EN LA ESCUELA PRIMARIA DR. GUSTAVO BAZ PRADA, UBICADA AV. TEQUEXQUINAHUAC S/N. UNIDAD HABITACIONAL PIPSA (PRODUCTORA IMPORTADORA DE PAPEL S.A.).</v>
      </c>
      <c r="C61" s="207" t="str">
        <f>+'ANEXO 5A'!D13</f>
        <v>AV. TEQUEXQUINAHUAC S/N. UNIDAD HABITACIONAL PIPSA (PRODUCTORA IMPORTADORA DE PAPEL S.A.)</v>
      </c>
      <c r="D61" s="208">
        <f>+'ANEXO 5A'!E13</f>
        <v>700000</v>
      </c>
      <c r="E61" s="208">
        <f>+'ANEXO 5A'!F13</f>
        <v>0</v>
      </c>
      <c r="F61" s="208">
        <f>+'ANEXO 5A'!G13</f>
        <v>0</v>
      </c>
      <c r="G61" s="229"/>
      <c r="H61" s="229"/>
      <c r="I61" s="229"/>
      <c r="J61" s="208" t="e">
        <f>+'ANEXO 5A'!#REF!</f>
        <v>#REF!</v>
      </c>
      <c r="K61" s="216" t="e">
        <f>+'ANEXO 5A'!#REF!</f>
        <v>#REF!</v>
      </c>
      <c r="L61" s="216" t="e">
        <f>+'ANEXO 5A'!#REF!</f>
        <v>#REF!</v>
      </c>
      <c r="M61" s="216" t="e">
        <f>+'ANEXO 5A'!#REF!</f>
        <v>#REF!</v>
      </c>
      <c r="N61" s="216" t="e">
        <f>+'ANEXO 5A'!#REF!</f>
        <v>#REF!</v>
      </c>
    </row>
    <row r="62" spans="1:14" ht="45">
      <c r="A62" s="217">
        <v>5</v>
      </c>
      <c r="B62" s="207" t="str">
        <f>+'ANEXO 5A'!C14</f>
        <v>CONSTRUCCIÓN DE BARDA E IMPERMEABILIZACIÓN EN LA ESCUELA PRIMARIA GENERAL SALVADOR ALVARADO UBICADA EN CALZADA VALLEJO NORTE NO 12 COL. VENUSTIANO CARRAZA.</v>
      </c>
      <c r="C62" s="207" t="str">
        <f>+'ANEXO 5A'!D14</f>
        <v>CALZADA VALLEJO NORTE NO 12 COL. VENUSTIANO CARRAZA</v>
      </c>
      <c r="D62" s="208">
        <f>+'ANEXO 5A'!E14</f>
        <v>500000</v>
      </c>
      <c r="E62" s="208">
        <f>+'ANEXO 5A'!F14</f>
        <v>492358.94</v>
      </c>
      <c r="F62" s="208" t="str">
        <f>+'ANEXO 5A'!G14</f>
        <v>GRUPO NUFRA, S.A. DE C.V.</v>
      </c>
      <c r="G62" s="229"/>
      <c r="H62" s="229"/>
      <c r="I62" s="229"/>
      <c r="J62" s="208" t="e">
        <f>+'ANEXO 5A'!#REF!</f>
        <v>#REF!</v>
      </c>
      <c r="K62" s="216" t="e">
        <f>+'ANEXO 5A'!#REF!</f>
        <v>#REF!</v>
      </c>
      <c r="L62" s="216" t="e">
        <f>+'ANEXO 5A'!#REF!</f>
        <v>#REF!</v>
      </c>
      <c r="M62" s="216" t="e">
        <f>+'ANEXO 5A'!#REF!</f>
        <v>#REF!</v>
      </c>
      <c r="N62" s="216" t="e">
        <f>+'ANEXO 5A'!#REF!</f>
        <v>#REF!</v>
      </c>
    </row>
    <row r="63" spans="1:14" ht="56.25">
      <c r="A63" s="217">
        <v>6</v>
      </c>
      <c r="B63" s="207" t="str">
        <f>+'ANEXO 5A'!C15</f>
        <v>REHABILITACIÓN DE COCINA, CANCELERÍA EN SALONES, PISO EN PLAZA CÍVICA, IMPERMEABILIZACIÓN Y BANQUETAS EN EL JARDÍN DE NIÑOS ROSAURA ZAPATA UBICADA EN AV. ANDSA S/N FRACCIONAMIENTO NUEVA IXTACALA.</v>
      </c>
      <c r="C63" s="207" t="str">
        <f>+'ANEXO 5A'!D15</f>
        <v>AV. ANDSA S/N FRACCIONAMIENTO NUEVA IXTACALA</v>
      </c>
      <c r="D63" s="208">
        <f>+'ANEXO 5A'!E15</f>
        <v>850000</v>
      </c>
      <c r="E63" s="208" t="str">
        <f>+'ANEXO 5A'!F15</f>
        <v>TODAVÍA SIN MONTO NO HA LLEVADO PROPUESTA</v>
      </c>
      <c r="F63" s="208" t="str">
        <f>+'ANEXO 5A'!G15</f>
        <v>CONSTRUCTORA EGEÓN, S.A. DE C.V.</v>
      </c>
      <c r="G63" s="229"/>
      <c r="H63" s="229"/>
      <c r="I63" s="229"/>
      <c r="J63" s="208" t="e">
        <f>+'ANEXO 5A'!#REF!</f>
        <v>#REF!</v>
      </c>
      <c r="K63" s="216" t="e">
        <f>+'ANEXO 5A'!#REF!</f>
        <v>#REF!</v>
      </c>
      <c r="L63" s="216" t="e">
        <f>+'ANEXO 5A'!#REF!</f>
        <v>#REF!</v>
      </c>
      <c r="M63" s="216" t="e">
        <f>+'ANEXO 5A'!#REF!</f>
        <v>#REF!</v>
      </c>
      <c r="N63" s="216" t="e">
        <f>+'ANEXO 5A'!#REF!</f>
        <v>#REF!</v>
      </c>
    </row>
    <row r="64" spans="1:14" ht="45">
      <c r="A64" s="217">
        <v>7</v>
      </c>
      <c r="B64" s="207" t="str">
        <f>+'ANEXO 5A'!C16</f>
        <v>IMPERMEABILIZACIÓN Y NIVELACIÓN DE BARDA, Y PINTURA EN GENERAL, EN LA ESC. SEC. 12 DE OCTUBRE UBICADA EN CALLE ZANJA MADRE S/N UNIDAD HABITACIONAL TABLA HONDA.</v>
      </c>
      <c r="C64" s="207" t="str">
        <f>+'ANEXO 5A'!D16</f>
        <v>CALLE ZANJA MADRE S/N UNIDAD HABITACIONAL TABLA HONDA</v>
      </c>
      <c r="D64" s="208">
        <f>+'ANEXO 5A'!E16</f>
        <v>1100000</v>
      </c>
      <c r="E64" s="208">
        <f>+'ANEXO 5A'!F16</f>
        <v>1097076.8899999999</v>
      </c>
      <c r="F64" s="208" t="str">
        <f>+'ANEXO 5A'!G16</f>
        <v>GRUPO NUFRA, S.A. DE C.V.</v>
      </c>
      <c r="G64" s="229"/>
      <c r="H64" s="229"/>
      <c r="I64" s="229"/>
      <c r="J64" s="208" t="e">
        <f>+'ANEXO 5A'!#REF!</f>
        <v>#REF!</v>
      </c>
      <c r="K64" s="216" t="e">
        <f>+'ANEXO 5A'!#REF!</f>
        <v>#REF!</v>
      </c>
      <c r="L64" s="216" t="e">
        <f>+'ANEXO 5A'!#REF!</f>
        <v>#REF!</v>
      </c>
      <c r="M64" s="216" t="e">
        <f>+'ANEXO 5A'!#REF!</f>
        <v>#REF!</v>
      </c>
      <c r="N64" s="216" t="e">
        <f>+'ANEXO 5A'!#REF!</f>
        <v>#REF!</v>
      </c>
    </row>
    <row r="65" spans="1:14" ht="45">
      <c r="A65" s="217">
        <v>8</v>
      </c>
      <c r="B65" s="207" t="str">
        <f>+'ANEXO 5A'!C17</f>
        <v>REHABILITACIÓN GENERAL, EN LA ESCUELA PRIMARIA HÉROES DE CHAPULTEPEC UBICADA EN CALLE IXTLAHUACA S/N EN LA COL. LOMA TLALNEMEX.</v>
      </c>
      <c r="C65" s="207" t="str">
        <f>+'ANEXO 5A'!D17</f>
        <v>CALLE IXTLAHUACA S/N EN LA COL. LOMA TLALNEMEX.</v>
      </c>
      <c r="D65" s="208">
        <f>+'ANEXO 5A'!E17</f>
        <v>600000</v>
      </c>
      <c r="E65" s="208">
        <f>+'ANEXO 5A'!F17</f>
        <v>599643.35</v>
      </c>
      <c r="F65" s="208" t="str">
        <f>+'ANEXO 5A'!G17</f>
        <v>PROYECTOS Y CONSTRUCCIONES BQ, S.A. DE C.V.</v>
      </c>
      <c r="G65" s="229"/>
      <c r="H65" s="229"/>
      <c r="I65" s="229"/>
      <c r="J65" s="208" t="e">
        <f>+'ANEXO 5A'!#REF!</f>
        <v>#REF!</v>
      </c>
      <c r="K65" s="216" t="e">
        <f>+'ANEXO 5A'!#REF!</f>
        <v>#REF!</v>
      </c>
      <c r="L65" s="216" t="e">
        <f>+'ANEXO 5A'!#REF!</f>
        <v>#REF!</v>
      </c>
      <c r="M65" s="216" t="e">
        <f>+'ANEXO 5A'!#REF!</f>
        <v>#REF!</v>
      </c>
      <c r="N65" s="216" t="e">
        <f>+'ANEXO 5A'!#REF!</f>
        <v>#REF!</v>
      </c>
    </row>
    <row r="66" spans="1:14" ht="33.75">
      <c r="A66" s="217">
        <v>9</v>
      </c>
      <c r="B66" s="207" t="str">
        <f>+'ANEXO 5A'!C18</f>
        <v>IMPERMEABILIZACIÓN,  EN LA ESCUELA PRIMARIA QUETZALCÓATL UBICADA EN CALLE TLÁLOC NO. 22 EN LA COL. EL TENAYO CENTRO.</v>
      </c>
      <c r="C66" s="207" t="str">
        <f>+'ANEXO 5A'!D18</f>
        <v>CALLE TLÁLOC NO. 22EN LA COL. EL TENAYO CENTRO</v>
      </c>
      <c r="D66" s="208">
        <f>+'ANEXO 5A'!E18</f>
        <v>700000</v>
      </c>
      <c r="E66" s="208">
        <f>+'ANEXO 5A'!F18</f>
        <v>692372.75</v>
      </c>
      <c r="F66" s="208" t="str">
        <f>+'ANEXO 5A'!G18</f>
        <v>DOVAR INGENIEROS CONSTRUCTORES, S.A. DE C.V.</v>
      </c>
      <c r="G66" s="238"/>
      <c r="H66" s="229"/>
      <c r="I66" s="229"/>
      <c r="J66" s="218" t="e">
        <f>+'ANEXO 5A'!#REF!</f>
        <v>#REF!</v>
      </c>
      <c r="K66" s="216" t="e">
        <f>+'ANEXO 5A'!#REF!</f>
        <v>#REF!</v>
      </c>
      <c r="L66" s="216" t="e">
        <f>+'ANEXO 5A'!#REF!</f>
        <v>#REF!</v>
      </c>
      <c r="M66" s="216" t="e">
        <f>+'ANEXO 5A'!#REF!</f>
        <v>#REF!</v>
      </c>
      <c r="N66" s="216" t="e">
        <f>+'ANEXO 5A'!#REF!</f>
        <v>#REF!</v>
      </c>
    </row>
    <row r="67" spans="1:14" ht="67.5">
      <c r="A67" s="217">
        <v>10</v>
      </c>
      <c r="B67" s="207" t="str">
        <f>+'ANEXO 5A'!C19</f>
        <v>CONSTRUCCIÓN Y AMPLIACIÓN DE BAÑOS, TECHADO, REHABILITACIÓN DE BARDA, CHAPOTEADORA Y ARENERO, EN EL JARDÍN D E NIÑOS ALEJANDRO FLEMING UBICADO EN TONATIUH Y EXC. ACAYUCA S/N COL. LÁZARO CÁRDENAS 1RA SECCIÓN.</v>
      </c>
      <c r="C67" s="207" t="str">
        <f>+'ANEXO 5A'!D19</f>
        <v>EXC. TONATIUH Y EXC. ACAYUCAN S/N COL. LÁZARO CÁRDENAS 1RA SECCIÓN</v>
      </c>
      <c r="D67" s="208">
        <f>+'ANEXO 5A'!E19</f>
        <v>850000</v>
      </c>
      <c r="E67" s="208">
        <f>+'ANEXO 5A'!F19</f>
        <v>849078.94</v>
      </c>
      <c r="F67" s="208" t="str">
        <f>+'ANEXO 5A'!G19</f>
        <v>CAMINOS Y PROYECTOS STONE, S.A. DE C.V.</v>
      </c>
      <c r="G67" s="229"/>
      <c r="H67" s="229"/>
      <c r="I67" s="229"/>
      <c r="J67" s="208" t="e">
        <f>+'ANEXO 5A'!#REF!</f>
        <v>#REF!</v>
      </c>
      <c r="K67" s="216" t="e">
        <f>+'ANEXO 5A'!#REF!</f>
        <v>#REF!</v>
      </c>
      <c r="L67" s="216" t="e">
        <f>+'ANEXO 5A'!#REF!</f>
        <v>#REF!</v>
      </c>
      <c r="M67" s="216" t="e">
        <f>+'ANEXO 5A'!#REF!</f>
        <v>#REF!</v>
      </c>
      <c r="N67" s="216" t="e">
        <f>+'ANEXO 5A'!#REF!</f>
        <v>#REF!</v>
      </c>
    </row>
    <row r="68" spans="1:14" ht="33.75">
      <c r="A68" s="217">
        <v>11</v>
      </c>
      <c r="B68" s="207" t="str">
        <f>+'ANEXO 5A'!C20</f>
        <v>CONSTRUCCIÓN DE BARDA PERIMETRAL EN EL JARDÍN DE NIÑOS FEDERICO GARCÍA LORCA, UBICADA EN CALLE DE CHAPALA NO.7COL. LAGUNA.</v>
      </c>
      <c r="C68" s="207" t="str">
        <f>+'ANEXO 5A'!D20</f>
        <v>CALLE DE CHAPALA NO.7COL. LAGUNA</v>
      </c>
      <c r="D68" s="208">
        <f>+'ANEXO 5A'!E20</f>
        <v>550000</v>
      </c>
      <c r="E68" s="208">
        <f>+'ANEXO 5A'!F20</f>
        <v>0</v>
      </c>
      <c r="F68" s="208">
        <f>+'ANEXO 5A'!G20</f>
        <v>0</v>
      </c>
      <c r="G68" s="229"/>
      <c r="H68" s="229"/>
      <c r="I68" s="229"/>
      <c r="J68" s="208" t="e">
        <f>+'ANEXO 5A'!#REF!</f>
        <v>#REF!</v>
      </c>
      <c r="K68" s="216" t="e">
        <f>+'ANEXO 5A'!#REF!</f>
        <v>#REF!</v>
      </c>
      <c r="L68" s="216" t="e">
        <f>+'ANEXO 5A'!#REF!</f>
        <v>#REF!</v>
      </c>
      <c r="M68" s="216" t="e">
        <f>+'ANEXO 5A'!#REF!</f>
        <v>#REF!</v>
      </c>
      <c r="N68" s="216" t="e">
        <f>+'ANEXO 5A'!#REF!</f>
        <v>#REF!</v>
      </c>
    </row>
    <row r="69" spans="1:14" ht="45">
      <c r="A69" s="217">
        <v>12</v>
      </c>
      <c r="B69" s="207" t="str">
        <f>+'ANEXO 5A'!C21</f>
        <v>REHABILITACIÓN GENERAL, EN LA ESCUELA SECUNDARIA NO. 75 LAS IXTACALAS UBICADA EN CALLE VENUSTIANO CARRANZA S/N EN EL PUEBLO SAN JUAN IXTACALA.</v>
      </c>
      <c r="C69" s="207" t="str">
        <f>+'ANEXO 5A'!D21</f>
        <v>CALLE VENUSTIANO CARRANZA S/N EN EL PUEBLO SAN JUAN IXTACALA</v>
      </c>
      <c r="D69" s="208">
        <f>+'ANEXO 5A'!E21</f>
        <v>500000</v>
      </c>
      <c r="E69" s="208">
        <f>+'ANEXO 5A'!F21</f>
        <v>0</v>
      </c>
      <c r="F69" s="208" t="str">
        <f>+'ANEXO 5A'!G21</f>
        <v>CONSTRUCTORA E INMOBILIARIA REYES ESCOBAR, S.A. DE C.V.</v>
      </c>
      <c r="G69" s="229"/>
      <c r="H69" s="229"/>
      <c r="I69" s="229"/>
      <c r="J69" s="208" t="e">
        <f>+'ANEXO 5A'!#REF!</f>
        <v>#REF!</v>
      </c>
      <c r="K69" s="216" t="e">
        <f>+'ANEXO 5A'!#REF!</f>
        <v>#REF!</v>
      </c>
      <c r="L69" s="216" t="e">
        <f>+'ANEXO 5A'!#REF!</f>
        <v>#REF!</v>
      </c>
      <c r="M69" s="216" t="e">
        <f>+'ANEXO 5A'!#REF!</f>
        <v>#REF!</v>
      </c>
      <c r="N69" s="216" t="e">
        <f>+'ANEXO 5A'!#REF!</f>
        <v>#REF!</v>
      </c>
    </row>
    <row r="70" spans="1:14" ht="33.75">
      <c r="A70" s="217">
        <v>1</v>
      </c>
      <c r="B70" s="207" t="str">
        <f>+'ANEXO 5B'!D11</f>
        <v>PARQUE TEPEOLULCO "LAS CABALLERIZAS", UBICADO EN LA CALLE 3 ENTRE PUERTO PRINCIPE Y SAN JOSE DEL CABO.</v>
      </c>
      <c r="C70" s="207" t="str">
        <f>+'ANEXO 5B'!E11</f>
        <v>TEPEOLULCO</v>
      </c>
      <c r="D70" s="208">
        <f>+'ANEXO 5B'!H11</f>
        <v>4820600.8</v>
      </c>
      <c r="E70" s="208">
        <f>+'ANEXO 5B'!I11</f>
        <v>3856363.06</v>
      </c>
      <c r="F70" s="208" t="str">
        <f>+'ANEXO 5B'!J11</f>
        <v>EL ING. LUCIO GUTIÉRREZ HERNÁNDEZ</v>
      </c>
      <c r="G70" s="238"/>
      <c r="H70" s="229"/>
      <c r="I70" s="229"/>
      <c r="J70" s="208"/>
      <c r="K70" s="218" t="e">
        <f>+'ANEXO 5B'!#REF!</f>
        <v>#REF!</v>
      </c>
      <c r="L70" s="216" t="str">
        <f>+'ANEXO 5B'!K11</f>
        <v>TLAL-DGOP-PIM-REP-LP-001-14</v>
      </c>
      <c r="M70" s="216" t="e">
        <f>+'ANEXO 5B'!#REF!</f>
        <v>#REF!</v>
      </c>
      <c r="N70" s="216" t="e">
        <f>+'ANEXO 5B'!#REF!</f>
        <v>#REF!</v>
      </c>
    </row>
    <row r="71" spans="1:14" ht="30.75" customHeight="1">
      <c r="A71" s="219">
        <v>2</v>
      </c>
      <c r="B71" s="207" t="str">
        <f>+'ANEXO 5B'!D12</f>
        <v>PARQUE ZOTOLUCO, UBICADO EN AV. JAVIER MINA ESQ. TEPOTZOTLAN.</v>
      </c>
      <c r="C71" s="207" t="str">
        <f>+'ANEXO 5B'!E12</f>
        <v>SANTA CECILIA</v>
      </c>
      <c r="D71" s="208">
        <f>+'ANEXO 5B'!H12</f>
        <v>2414636</v>
      </c>
      <c r="E71" s="208" t="str">
        <f>+'ANEXO 5B'!J12</f>
        <v>CONSTRUCCIONES E INGENIERIA CAMESA, S.A. DE C.V.</v>
      </c>
      <c r="F71" s="220" t="e">
        <f>+'ANEXO 5B'!#REF!</f>
        <v>#REF!</v>
      </c>
      <c r="G71" s="238"/>
      <c r="H71" s="229"/>
      <c r="I71" s="229"/>
      <c r="J71" s="208"/>
      <c r="K71" s="218" t="e">
        <f>+'ANEXO 5B'!#REF!</f>
        <v>#REF!</v>
      </c>
      <c r="L71" s="216" t="str">
        <f>+'ANEXO 5B'!K12</f>
        <v>TLAL-DGOP-PIM-REP-IR-001-14</v>
      </c>
      <c r="M71" s="216" t="e">
        <f>+'ANEXO 5B'!#REF!</f>
        <v>#REF!</v>
      </c>
      <c r="N71" s="216" t="e">
        <f>+'ANEXO 5B'!#REF!</f>
        <v>#REF!</v>
      </c>
    </row>
    <row r="72" spans="1:14" ht="66.75" customHeight="1">
      <c r="A72" s="221">
        <v>1</v>
      </c>
      <c r="B72" s="207" t="str">
        <f>+'ANEXO 5C'!B10</f>
        <v>CONSTRUCCIÓN DE CALLE PUERTO MORELOS TRAMO SAN JOSE DEL CABO A PUERTO ANGEL Y TRAMO DOS DE PUERTO MORELOS A PUERTO TOPOLOBAMPO, INCLUYE CERRADA PUERTO MORELOS</v>
      </c>
      <c r="C72" s="207" t="str">
        <f>+'ANEXO 5C'!C10</f>
        <v>COL. EX EJIDOS DE TEPEOLULCO</v>
      </c>
      <c r="D72" s="208">
        <f>+'ANEXO 5C'!G10</f>
        <v>1532390</v>
      </c>
      <c r="E72" s="208">
        <f>+'ANEXO 5C'!H10</f>
        <v>1370476.19</v>
      </c>
      <c r="F72" s="208" t="str">
        <f>+'ANEXO 5C'!I10</f>
        <v>OSLUFEMN, S.A. DE C.V.</v>
      </c>
      <c r="G72" s="229"/>
      <c r="H72" s="229"/>
      <c r="I72" s="229"/>
      <c r="J72" s="218" t="e">
        <f>+'ANEXO 5C'!#REF!</f>
        <v>#REF!</v>
      </c>
      <c r="K72" s="216" t="e">
        <f>+'ANEXO 5C'!#REF!</f>
        <v>#REF!</v>
      </c>
      <c r="L72" s="216" t="e">
        <f>+'ANEXO 5C'!#REF!</f>
        <v>#REF!</v>
      </c>
      <c r="M72" s="216" t="e">
        <f>+'ANEXO 5C'!#REF!</f>
        <v>#REF!</v>
      </c>
      <c r="N72" s="216" t="e">
        <f>+'ANEXO 5C'!#REF!</f>
        <v>#REF!</v>
      </c>
    </row>
    <row r="73" spans="1:14" ht="67.5">
      <c r="A73" s="221">
        <v>2</v>
      </c>
      <c r="B73" s="207" t="str">
        <f>+'ANEXO 5C'!B11</f>
        <v>CONSTRUCCIÓN DE CALLE SAN JOSE DEL CABO TRAMO AV. 1 (PUERTO TOPOLOBAMPO) A LIMITE URBANO CON CONCRETO HIDRAÚLICO MR-45 IMPLEMENTACIÓN DE ALUMBRADO PUBLICO DE BAJO CONSUMO ALTA EFICIENCIA Y OBRA COMPLEMENTARIA</v>
      </c>
      <c r="C73" s="207" t="str">
        <f>+'ANEXO 5C'!C11</f>
        <v>COL. EX EJIDOS DE TEPEOLULCO</v>
      </c>
      <c r="D73" s="208">
        <f>+'ANEXO 5C'!G11</f>
        <v>1997268</v>
      </c>
      <c r="E73" s="208">
        <f>+'ANEXO 5C'!H11</f>
        <v>1996435.77</v>
      </c>
      <c r="F73" s="208" t="str">
        <f>+'ANEXO 5C'!I11</f>
        <v>INFRAESTRUCTURA Y DESARROLLO KUKULKAN, S.A. DE C.V.</v>
      </c>
      <c r="G73" s="229"/>
      <c r="H73" s="229"/>
      <c r="I73" s="229"/>
      <c r="J73" s="218" t="e">
        <f>+'ANEXO 5C'!#REF!</f>
        <v>#REF!</v>
      </c>
      <c r="K73" s="216" t="e">
        <f>+'ANEXO 5C'!#REF!</f>
        <v>#REF!</v>
      </c>
      <c r="L73" s="216" t="e">
        <f>+'ANEXO 5C'!#REF!</f>
        <v>#REF!</v>
      </c>
      <c r="M73" s="216" t="e">
        <f>+'ANEXO 5C'!#REF!</f>
        <v>#REF!</v>
      </c>
      <c r="N73" s="216" t="e">
        <f>+'ANEXO 5C'!#REF!</f>
        <v>#REF!</v>
      </c>
    </row>
    <row r="74" spans="1:14" ht="45">
      <c r="A74" s="221">
        <v>3</v>
      </c>
      <c r="B74" s="207" t="str">
        <f>+'ANEXO 5C'!B12</f>
        <v>IMPLEMENTACION DE ALUMBRADO PUBLICO DE BAJO CONSUMO ALTA EFICIENCIA Y OBRA COMPLEMENTARIA PARA LAS VIALIDADES PRIMARIAS (DISTRIBUDORAS)</v>
      </c>
      <c r="C74" s="207" t="str">
        <f>+'ANEXO 5C'!C12</f>
        <v>COL. EX EJIDOS DE TEPEOLULCO</v>
      </c>
      <c r="D74" s="208">
        <f>+'ANEXO 5C'!G12</f>
        <v>3087190</v>
      </c>
      <c r="E74" s="208">
        <f>+'ANEXO 5C'!H12</f>
        <v>3057198.41</v>
      </c>
      <c r="F74" s="208" t="str">
        <f>+'ANEXO 5C'!I12</f>
        <v>EGOMAR CONSTRUCCIONES, S.A. DE C.V.</v>
      </c>
      <c r="G74" s="229"/>
      <c r="H74" s="229"/>
      <c r="I74" s="229"/>
      <c r="J74" s="218" t="e">
        <f>+'ANEXO 5C'!#REF!</f>
        <v>#REF!</v>
      </c>
      <c r="K74" s="216" t="e">
        <f>+'ANEXO 5C'!#REF!</f>
        <v>#REF!</v>
      </c>
      <c r="L74" s="216" t="e">
        <f>+'ANEXO 5C'!#REF!</f>
        <v>#REF!</v>
      </c>
      <c r="M74" s="216" t="e">
        <f>+'ANEXO 5C'!#REF!</f>
        <v>#REF!</v>
      </c>
      <c r="N74" s="216" t="e">
        <f>+'ANEXO 5C'!#REF!</f>
        <v>#REF!</v>
      </c>
    </row>
    <row r="75" spans="1:14" ht="45">
      <c r="A75" s="221">
        <v>4</v>
      </c>
      <c r="B75" s="207" t="str">
        <f>+'ANEXO 5C'!B13</f>
        <v>IMPLEMENTACION DE ALUMBRADO PUBLICO DE BAJO CONSUMO ALTA EFICIENCIA Y OBRA COMPLEMENTARIA PARA VIALIDADES SECUNDARIAS (LOCALES)</v>
      </c>
      <c r="C75" s="207" t="str">
        <f>+'ANEXO 5C'!C13</f>
        <v>COL. EX EJIDOS DE TEPEOLULCO</v>
      </c>
      <c r="D75" s="208">
        <f>+'ANEXO 5C'!G13</f>
        <v>2708980</v>
      </c>
      <c r="E75" s="208">
        <f>+'ANEXO 5C'!H13</f>
        <v>2410864.83</v>
      </c>
      <c r="F75" s="208" t="str">
        <f>+'ANEXO 5C'!I13</f>
        <v>EGOMAR CONSTRUCCIONES, S.A. DE C.V.</v>
      </c>
      <c r="G75" s="229"/>
      <c r="H75" s="229"/>
      <c r="I75" s="229"/>
      <c r="J75" s="218" t="e">
        <f>+'ANEXO 5C'!#REF!</f>
        <v>#REF!</v>
      </c>
      <c r="K75" s="216" t="e">
        <f>+'ANEXO 5C'!#REF!</f>
        <v>#REF!</v>
      </c>
      <c r="L75" s="216" t="e">
        <f>+'ANEXO 5C'!#REF!</f>
        <v>#REF!</v>
      </c>
      <c r="M75" s="216" t="e">
        <f>+'ANEXO 5C'!#REF!</f>
        <v>#REF!</v>
      </c>
      <c r="N75" s="216" t="e">
        <f>+'ANEXO 5C'!#REF!</f>
        <v>#REF!</v>
      </c>
    </row>
    <row r="76" spans="1:14" ht="45">
      <c r="A76" s="222">
        <v>5</v>
      </c>
      <c r="B76" s="207" t="str">
        <f>+'ANEXO 5C'!B16</f>
        <v>CONSTRUCCIÓN DE CENTRO DE DESARROLLO COMUNITARIO TEPEOLULCO.</v>
      </c>
      <c r="C76" s="207" t="str">
        <f>+'ANEXO 5C'!C16</f>
        <v>AVENIDA 5 S/N (VILLA DEL MAR) ENTRE PUERTO PRINCIPE Y SAN JOSE DEL CABO COL. EX EJIDOS DE TEPEOLULCO</v>
      </c>
      <c r="D76" s="208">
        <f>+'ANEXO 5C'!G16</f>
        <v>5120000</v>
      </c>
      <c r="E76" s="208">
        <f>+'ANEXO 5C'!H16</f>
        <v>4518751.96</v>
      </c>
      <c r="F76" s="208" t="str">
        <f>+'ANEXO 5C'!I16</f>
        <v>EGOMAR CONSTRUCCIONES, S.A. DE C.V.</v>
      </c>
      <c r="G76" s="229"/>
      <c r="H76" s="229"/>
      <c r="I76" s="229"/>
      <c r="J76" s="218" t="e">
        <f>+'ANEXO 5C'!#REF!</f>
        <v>#REF!</v>
      </c>
      <c r="K76" s="223" t="e">
        <f>+'ANEXO 5C'!#REF!</f>
        <v>#REF!</v>
      </c>
      <c r="L76" s="216" t="e">
        <f>+'ANEXO 5C'!#REF!</f>
        <v>#REF!</v>
      </c>
      <c r="M76" s="216" t="e">
        <f>+'ANEXO 5C'!#REF!</f>
        <v>#REF!</v>
      </c>
      <c r="N76" s="216" t="e">
        <f>+'ANEXO 5C'!#REF!</f>
        <v>#REF!</v>
      </c>
    </row>
    <row r="77" spans="1:14" ht="45">
      <c r="A77" s="222">
        <v>6</v>
      </c>
      <c r="B77" s="207" t="str">
        <f>+'ANEXO 5C'!B17</f>
        <v>EQUIPAMIENTO  DE CENTRO DE DESARROLLO COMUNITARIO TEPEOLULCO.</v>
      </c>
      <c r="C77" s="207" t="str">
        <f>+'ANEXO 5C'!C17</f>
        <v>AVENIDA 5 S/N (VILLA DEL MAR) ENTRE PUERTO PRINCIPE Y SAN JOSE DEL CABO COL. EX EJIDOS DE TEPEOLULCO</v>
      </c>
      <c r="D77" s="208">
        <f>+'ANEXO 5C'!G17</f>
        <v>800000</v>
      </c>
      <c r="E77" s="208">
        <f>+'ANEXO 5C'!H17</f>
        <v>0</v>
      </c>
      <c r="F77" s="208">
        <f>+'ANEXO 5C'!I17</f>
        <v>0</v>
      </c>
      <c r="G77" s="229"/>
      <c r="H77" s="229"/>
      <c r="I77" s="229"/>
      <c r="J77" s="218" t="e">
        <f>+'ANEXO 5C'!#REF!</f>
        <v>#REF!</v>
      </c>
      <c r="K77" s="223" t="e">
        <f>+'ANEXO 5C'!#REF!</f>
        <v>#REF!</v>
      </c>
      <c r="L77" s="216" t="e">
        <f>+'ANEXO 5C'!#REF!</f>
        <v>#REF!</v>
      </c>
      <c r="M77" s="216" t="e">
        <f>+'ANEXO 5C'!#REF!</f>
        <v>#REF!</v>
      </c>
      <c r="N77" s="216" t="e">
        <f>+'ANEXO 5C'!#REF!</f>
        <v>#REF!</v>
      </c>
    </row>
    <row r="78" spans="1:14" ht="33.75">
      <c r="A78" s="221">
        <v>7</v>
      </c>
      <c r="B78" s="207" t="str">
        <f>+'ANEXO 5C'!B20</f>
        <v>ADECUACIÓN DE IMAGEN INSTITUCIONAL DEL CDC ANGELICA ARAGON</v>
      </c>
      <c r="C78" s="207" t="str">
        <f>+'ANEXO 5C'!C20</f>
        <v>CALLE HERMILO MENA S/N, COL. LÁZARO CÁRDENAS 1ª SECCIÓN</v>
      </c>
      <c r="D78" s="208">
        <f>+'ANEXO 5C'!G20</f>
        <v>271788</v>
      </c>
      <c r="E78" s="208" t="str">
        <f>+'ANEXO 5C'!H20</f>
        <v>FALLO 10/11/14, CTO. 11/11/14</v>
      </c>
      <c r="F78" s="208" t="str">
        <f>+'ANEXO 5C'!I20</f>
        <v>PROYECTOS Y CONSTRUCCIONES BQ, S.A. DE C.V.</v>
      </c>
      <c r="G78" s="229"/>
      <c r="H78" s="229"/>
      <c r="I78" s="229"/>
      <c r="J78" s="218" t="e">
        <f>+'ANEXO 5C'!#REF!</f>
        <v>#REF!</v>
      </c>
      <c r="K78" s="223" t="e">
        <f>+'ANEXO 5C'!#REF!</f>
        <v>#REF!</v>
      </c>
      <c r="L78" s="216" t="e">
        <f>+'ANEXO 5C'!#REF!</f>
        <v>#REF!</v>
      </c>
      <c r="M78" s="216" t="e">
        <f>+'ANEXO 5C'!#REF!</f>
        <v>#REF!</v>
      </c>
      <c r="N78" s="216" t="e">
        <f>+'ANEXO 5C'!#REF!</f>
        <v>#REF!</v>
      </c>
    </row>
    <row r="79" spans="1:14" ht="33.75">
      <c r="A79" s="221">
        <v>8</v>
      </c>
      <c r="B79" s="207" t="str">
        <f>+'ANEXO 5C'!B21</f>
        <v>ADECUACIÓN DE IMAGEN INSTITUCIONAL DEL CDC AMPLIACIÓN LOMAS DE SAN JUAN IXHUATEPEC</v>
      </c>
      <c r="C79" s="207" t="str">
        <f>+'ANEXO 5C'!C21</f>
        <v>HERMENEGILDO GALEANA #54, COL. AMPLIACIÓN LOMAS DE SAN JUAN IXHUATEPEC</v>
      </c>
      <c r="D79" s="208">
        <f>+'ANEXO 5C'!G21</f>
        <v>147900</v>
      </c>
      <c r="E79" s="208">
        <f>+'ANEXO 5C'!H21</f>
        <v>0</v>
      </c>
      <c r="F79" s="208" t="str">
        <f>+'ANEXO 5C'!I21</f>
        <v>DORCOSA CONSTRUCCIONES, S.A. DE C.V.</v>
      </c>
      <c r="G79" s="229"/>
      <c r="H79" s="229"/>
      <c r="I79" s="229"/>
      <c r="J79" s="218" t="e">
        <f>+'ANEXO 5C'!#REF!</f>
        <v>#REF!</v>
      </c>
      <c r="K79" s="223" t="e">
        <f>+'ANEXO 5C'!#REF!</f>
        <v>#REF!</v>
      </c>
      <c r="L79" s="216" t="e">
        <f>+'ANEXO 5C'!#REF!</f>
        <v>#REF!</v>
      </c>
      <c r="M79" s="216" t="e">
        <f>+'ANEXO 5C'!#REF!</f>
        <v>#REF!</v>
      </c>
      <c r="N79" s="216" t="e">
        <f>+'ANEXO 5C'!#REF!</f>
        <v>#REF!</v>
      </c>
    </row>
    <row r="80" spans="1:14" ht="33.75">
      <c r="A80" s="221">
        <v>9</v>
      </c>
      <c r="B80" s="207" t="str">
        <f>+'ANEXO 5C'!B22</f>
        <v>HABILITACIÓN DEL CDC AMPLIACIÓN LOMAS DE SAN JUAN IXHUATEPEC</v>
      </c>
      <c r="C80" s="207" t="str">
        <f>+'ANEXO 5C'!C22</f>
        <v>HERMENEGILDO GALEANA #54, COL. AMPLIACIÓN LOMAS DE SAN JUAN IXHUATEPEC</v>
      </c>
      <c r="D80" s="208">
        <f>+'ANEXO 5C'!G22</f>
        <v>675350</v>
      </c>
      <c r="E80" s="208">
        <f>+'ANEXO 5C'!H22</f>
        <v>1120762.56</v>
      </c>
      <c r="F80" s="208">
        <f>+'ANEXO 5C'!I22</f>
        <v>0</v>
      </c>
      <c r="G80" s="229"/>
      <c r="H80" s="229"/>
      <c r="I80" s="229"/>
      <c r="J80" s="218" t="e">
        <f>+'ANEXO 5C'!#REF!</f>
        <v>#REF!</v>
      </c>
      <c r="K80" s="223" t="e">
        <f>+'ANEXO 5C'!#REF!</f>
        <v>#REF!</v>
      </c>
      <c r="L80" s="216" t="e">
        <f>+'ANEXO 5C'!#REF!</f>
        <v>#REF!</v>
      </c>
      <c r="M80" s="216" t="e">
        <f>+'ANEXO 5C'!#REF!</f>
        <v>#REF!</v>
      </c>
      <c r="N80" s="216" t="e">
        <f>+'ANEXO 5C'!#REF!</f>
        <v>#REF!</v>
      </c>
    </row>
    <row r="81" spans="1:14" ht="33.75">
      <c r="A81" s="221">
        <v>10</v>
      </c>
      <c r="B81" s="207" t="str">
        <f>+'ANEXO 5C'!B23</f>
        <v>EQUIPAMIENTO DEL CDC AMPLIACIÓN LOMAS DE SAN JUAN IXHUATEPEC</v>
      </c>
      <c r="C81" s="207" t="str">
        <f>+'ANEXO 5C'!C23</f>
        <v>HERMENEGILDO GALEANA #54, COL. AMPLIACIÓN LOMAS DE SAN JUAN IXHUATEPEC</v>
      </c>
      <c r="D81" s="208">
        <f>+'ANEXO 5C'!G23</f>
        <v>298634</v>
      </c>
      <c r="E81" s="208">
        <f>+'ANEXO 5C'!H23</f>
        <v>0</v>
      </c>
      <c r="F81" s="208">
        <f>+'ANEXO 5C'!I23</f>
        <v>0</v>
      </c>
      <c r="G81" s="229"/>
      <c r="H81" s="229"/>
      <c r="I81" s="229"/>
      <c r="J81" s="218" t="e">
        <f>+'ANEXO 5C'!#REF!</f>
        <v>#REF!</v>
      </c>
      <c r="K81" s="223" t="e">
        <f>+'ANEXO 5C'!#REF!</f>
        <v>#REF!</v>
      </c>
      <c r="L81" s="216" t="e">
        <f>+'ANEXO 5C'!#REF!</f>
        <v>#REF!</v>
      </c>
      <c r="M81" s="216" t="e">
        <f>+'ANEXO 5C'!#REF!</f>
        <v>#REF!</v>
      </c>
      <c r="N81" s="216" t="e">
        <f>+'ANEXO 5C'!#REF!</f>
        <v>#REF!</v>
      </c>
    </row>
    <row r="82" spans="1:14" ht="33.75">
      <c r="A82" s="221">
        <v>11</v>
      </c>
      <c r="B82" s="207" t="str">
        <f>+'ANEXO 5C'!B25</f>
        <v>IMPLEMENTACIÓN DE ALUMBRADO PÚBLICO DE BAJO CONSUMO ALTA EFICIENCIA Y OBRA COMPLEMENTARIA PARA VIALIDADES PRIMARIAS.</v>
      </c>
      <c r="C82" s="207" t="str">
        <f>+'ANEXO 5C'!C25</f>
        <v xml:space="preserve"> COL. LÁZARO CÁRDENAS 1ª SECCIÓN</v>
      </c>
      <c r="D82" s="208">
        <f>+'ANEXO 5C'!G25</f>
        <v>675094</v>
      </c>
      <c r="E82" s="208">
        <f>+'ANEXO 5C'!H25</f>
        <v>648305.96</v>
      </c>
      <c r="F82" s="208" t="str">
        <f>+'ANEXO 5C'!I25</f>
        <v>PROYECTOS Y CONSTRUCCIONES BQ, S.A. DE C.V.</v>
      </c>
      <c r="G82" s="229"/>
      <c r="H82" s="229"/>
      <c r="I82" s="229"/>
      <c r="J82" s="218" t="str">
        <f>+'ANEXO 5C'!J25</f>
        <v>TLAL-DGOP-PIM-HABITAT-IR-005-14</v>
      </c>
      <c r="K82" s="223" t="e">
        <f>+'ANEXO 5C'!#REF!</f>
        <v>#REF!</v>
      </c>
      <c r="L82" s="216" t="e">
        <f>+'ANEXO 5C'!#REF!</f>
        <v>#REF!</v>
      </c>
      <c r="M82" s="216" t="e">
        <f>+'ANEXO 5C'!#REF!</f>
        <v>#REF!</v>
      </c>
      <c r="N82" s="216" t="e">
        <f>+'ANEXO 5C'!#REF!</f>
        <v>#REF!</v>
      </c>
    </row>
    <row r="83" spans="1:14" ht="33.75">
      <c r="A83" s="221">
        <v>12</v>
      </c>
      <c r="B83" s="207" t="str">
        <f>+'ANEXO 5C'!B26</f>
        <v>IMPLEMENTACIÓN DE ALUMBRADO PÚBLICO DE BAJO CONSUMO ALTA EFICIENCIA Y OBRA COMPLEMENTARIA PARA VIALIDADES SECUNDARIAS</v>
      </c>
      <c r="C83" s="207" t="str">
        <f>+'ANEXO 5C'!C26</f>
        <v xml:space="preserve"> COL. LÁZARO CÁRDENAS 1ª SECCIÓN</v>
      </c>
      <c r="D83" s="208">
        <f>+'ANEXO 5C'!G26</f>
        <v>8066404</v>
      </c>
      <c r="E83" s="208">
        <f>+'ANEXO 5C'!H26</f>
        <v>6033061.4900000002</v>
      </c>
      <c r="F83" s="208" t="str">
        <f>+'ANEXO 5C'!I26</f>
        <v>CONSTRUCTORA LIBERIA, S.A. DE C.V.</v>
      </c>
      <c r="G83" s="229"/>
      <c r="H83" s="229"/>
      <c r="I83" s="229"/>
      <c r="J83" s="218" t="e">
        <f>+'ANEXO 5C'!#REF!</f>
        <v>#REF!</v>
      </c>
      <c r="K83" s="223" t="e">
        <f>+'ANEXO 5C'!#REF!</f>
        <v>#REF!</v>
      </c>
      <c r="L83" s="216" t="e">
        <f>+'ANEXO 5C'!#REF!</f>
        <v>#REF!</v>
      </c>
      <c r="M83" s="216" t="e">
        <f>+'ANEXO 5C'!#REF!</f>
        <v>#REF!</v>
      </c>
      <c r="N83" s="216" t="e">
        <f>+'ANEXO 5C'!#REF!</f>
        <v>#REF!</v>
      </c>
    </row>
    <row r="84" spans="1:14" ht="45">
      <c r="A84" s="221">
        <v>13</v>
      </c>
      <c r="B84" s="207" t="str">
        <f>+'ANEXO 5C'!B27</f>
        <v xml:space="preserve">COLOCACIÓN DE CÁMARA DE SEGURIDAD PÚBLICA EN CDC ANGELICA ARAGON PARA SU INCORPORACIÓN AL SISTEMA DE VIGILANCIA MUNICIPAL C-4 </v>
      </c>
      <c r="C84" s="207" t="str">
        <f>+'ANEXO 5C'!C27</f>
        <v>CALLE HERMILO MENA S/N, COL. LÁZARO CÁRDENAS 1ª SECCIÓN</v>
      </c>
      <c r="D84" s="208">
        <f>+'ANEXO 5C'!G27</f>
        <v>162436</v>
      </c>
      <c r="E84" s="208">
        <f>+'ANEXO 5C'!H27</f>
        <v>0</v>
      </c>
      <c r="F84" s="208" t="str">
        <f>+'ANEXO 5C'!I27</f>
        <v>PROYECTOS Y CONSTRUCCIONES BQ, S.A. DE C.V.</v>
      </c>
      <c r="G84" s="229"/>
      <c r="H84" s="229"/>
      <c r="I84" s="229"/>
      <c r="J84" s="218" t="e">
        <f>+'ANEXO 5C'!#REF!</f>
        <v>#REF!</v>
      </c>
      <c r="K84" s="223" t="e">
        <f>+'ANEXO 5C'!#REF!</f>
        <v>#REF!</v>
      </c>
      <c r="L84" s="216" t="e">
        <f>+'ANEXO 5C'!#REF!</f>
        <v>#REF!</v>
      </c>
      <c r="M84" s="216" t="e">
        <f>+'ANEXO 5C'!#REF!</f>
        <v>#REF!</v>
      </c>
      <c r="N84" s="216" t="e">
        <f>+'ANEXO 5C'!#REF!</f>
        <v>#REF!</v>
      </c>
    </row>
    <row r="85" spans="1:14" ht="45">
      <c r="A85" s="221">
        <v>14</v>
      </c>
      <c r="B85" s="207" t="str">
        <f>+'ANEXO 5C'!B30</f>
        <v>AMPLIACIÓN DEL  CENTRO DE DESARROLLO COMUNITARIO ANGELICA ARAGÓN</v>
      </c>
      <c r="C85" s="207" t="str">
        <f>+'ANEXO 5C'!C30</f>
        <v>CALLE HERMILO MENA S/N ENTRE AV. SAN JOSE Y HALCONES DE HIDALGO, COL. LÁZARO CÁRDENAS 1ª SECCIÓN</v>
      </c>
      <c r="D85" s="208">
        <f>+'ANEXO 5C'!G30</f>
        <v>1690856</v>
      </c>
      <c r="E85" s="208">
        <f>+'ANEXO 5C'!H30</f>
        <v>2242423.64</v>
      </c>
      <c r="F85" s="208" t="str">
        <f>+'ANEXO 5C'!I30</f>
        <v>PROYECTOS Y CONSTRUCCIONES BQ, S.A. DE C.V.</v>
      </c>
      <c r="G85" s="229"/>
      <c r="H85" s="229"/>
      <c r="I85" s="229"/>
      <c r="J85" s="218" t="e">
        <f>+'ANEXO 5C'!#REF!</f>
        <v>#REF!</v>
      </c>
      <c r="K85" s="223" t="e">
        <f>+'ANEXO 5C'!#REF!</f>
        <v>#REF!</v>
      </c>
      <c r="L85" s="216" t="e">
        <f>+'ANEXO 5C'!#REF!</f>
        <v>#REF!</v>
      </c>
      <c r="M85" s="216" t="e">
        <f>+'ANEXO 5C'!#REF!</f>
        <v>#REF!</v>
      </c>
      <c r="N85" s="216" t="e">
        <f>+'ANEXO 5C'!#REF!</f>
        <v>#REF!</v>
      </c>
    </row>
    <row r="86" spans="1:14" ht="45">
      <c r="A86" s="221">
        <v>15</v>
      </c>
      <c r="B86" s="207" t="str">
        <f>+'ANEXO 5C'!B31</f>
        <v>EQUIPAMIENTO  DEL CENTRO DE DESARROLLO COMUNITARIO ANGELICA ARAGÓN</v>
      </c>
      <c r="C86" s="207" t="str">
        <f>+'ANEXO 5C'!C31</f>
        <v>CALLE HERMILO MENA S/N ENTRE AV. SAN JOSE Y HALCONES DE HIDALGO, COL. LÁZARO CÁRDENAS 1ª SECCIÓN</v>
      </c>
      <c r="D86" s="208">
        <f>+'ANEXO 5C'!G31</f>
        <v>551944</v>
      </c>
      <c r="E86" s="208">
        <f>+'ANEXO 5C'!H31</f>
        <v>0</v>
      </c>
      <c r="F86" s="208">
        <f>+'ANEXO 5C'!I31</f>
        <v>0</v>
      </c>
      <c r="G86" s="229"/>
      <c r="H86" s="229"/>
      <c r="I86" s="229"/>
      <c r="J86" s="218" t="e">
        <f>+'ANEXO 5C'!#REF!</f>
        <v>#REF!</v>
      </c>
      <c r="K86" s="223" t="e">
        <f>+'ANEXO 5C'!#REF!</f>
        <v>#REF!</v>
      </c>
      <c r="L86" s="216" t="e">
        <f>+'ANEXO 5C'!#REF!</f>
        <v>#REF!</v>
      </c>
      <c r="M86" s="216" t="e">
        <f>+'ANEXO 5C'!#REF!</f>
        <v>#REF!</v>
      </c>
      <c r="N86" s="216" t="e">
        <f>+'ANEXO 5C'!#REF!</f>
        <v>#REF!</v>
      </c>
    </row>
    <row r="87" spans="1:14" ht="45">
      <c r="A87" s="221">
        <v>1</v>
      </c>
      <c r="B87" s="207" t="str">
        <f>+'ANEXO 6'!D8</f>
        <v>REPAVIMENTACIÓN DE CONCRETO ASFALTICO AV. ADOLFO LOPEZ MATEOS ENTRE AV. DE LOS MAESTROS AL LIMITE CON NAUCALPAN.</v>
      </c>
      <c r="C87" s="207" t="str">
        <f>+'ANEXO 6'!E8</f>
        <v>UH MAGITERIAL VISTA BELLA, BELLAVISTA SATÉLITE, EX HACIENDA DE SANTA MÓNICA, HAB. JACARANDAS, BOSQUES DE MÉXICO.</v>
      </c>
      <c r="D87" s="209">
        <f>+'ANEXO 6'!F8</f>
        <v>26544989.170000002</v>
      </c>
      <c r="E87" s="207"/>
      <c r="F87" s="207"/>
      <c r="G87" s="207"/>
      <c r="H87" s="207"/>
      <c r="I87" s="207"/>
      <c r="J87" s="207" t="e">
        <f>+'ANEXO 6'!#REF!</f>
        <v>#REF!</v>
      </c>
      <c r="K87" s="194" t="e">
        <f>+'ANEXO 6'!#REF!</f>
        <v>#REF!</v>
      </c>
      <c r="L87" s="194" t="e">
        <f>+'ANEXO 6'!#REF!</f>
        <v>#REF!</v>
      </c>
      <c r="M87" s="194" t="e">
        <f>+'ANEXO 6'!#REF!</f>
        <v>#REF!</v>
      </c>
      <c r="N87" s="194" t="e">
        <f>+'ANEXO 6'!#REF!</f>
        <v>#REF!</v>
      </c>
    </row>
    <row r="88" spans="1:14" ht="22.5">
      <c r="A88" s="224">
        <v>1</v>
      </c>
      <c r="B88" s="207" t="str">
        <f>+'ANEXO 7'!B10</f>
        <v xml:space="preserve">MURO DE CONTENCIÓN </v>
      </c>
      <c r="C88" s="207" t="str">
        <f>+'ANEXO 7'!C10</f>
        <v>COL. ROBLES PATERA</v>
      </c>
      <c r="D88" s="209">
        <f>+'ANEXO 7'!D10</f>
        <v>10000000</v>
      </c>
      <c r="E88" s="209">
        <f>+'ANEXO 7'!E10</f>
        <v>9950858.6099999994</v>
      </c>
      <c r="F88" s="209" t="str">
        <f>+'ANEXO 7'!F10</f>
        <v xml:space="preserve">CONSTRUCTORA NOPERSA, S.A. DE C.V. </v>
      </c>
      <c r="G88" s="209" t="str">
        <f>+'ANEXO 7'!G10</f>
        <v>TLAL-DGOP-PIM-LP-007-14</v>
      </c>
      <c r="H88" s="229"/>
      <c r="I88" s="229"/>
      <c r="J88" s="209" t="e">
        <f>+'ANEXO 7'!#REF!</f>
        <v>#REF!</v>
      </c>
      <c r="K88" s="204" t="e">
        <f>+'ANEXO 7'!#REF!</f>
        <v>#REF!</v>
      </c>
      <c r="L88" s="204" t="e">
        <f>+'ANEXO 7'!#REF!</f>
        <v>#REF!</v>
      </c>
      <c r="M88" s="204" t="e">
        <f>+'ANEXO 7'!#REF!</f>
        <v>#REF!</v>
      </c>
      <c r="N88" s="204" t="e">
        <f>+'ANEXO 7'!#REF!</f>
        <v>#REF!</v>
      </c>
    </row>
    <row r="89" spans="1:14" ht="33.75">
      <c r="A89" s="224">
        <v>2</v>
      </c>
      <c r="B89" s="207" t="str">
        <f>+'ANEXO 7'!B11</f>
        <v xml:space="preserve">CONSTRUCCIÓN DE CANCHAS TECHADAS </v>
      </c>
      <c r="C89" s="207" t="str">
        <f>+'ANEXO 7'!C11</f>
        <v>TAJO DEL MONTE Y NIDO DE ÁGUILAS, FRACCIONAMIENTO LOMAS DE VALLE DORADO.</v>
      </c>
      <c r="D89" s="209">
        <f>+'ANEXO 7'!D11</f>
        <v>0</v>
      </c>
      <c r="E89" s="209">
        <f>+'ANEXO 7'!E11</f>
        <v>0</v>
      </c>
      <c r="F89" s="210">
        <f>+'ANEXO 7'!F11</f>
        <v>0</v>
      </c>
      <c r="G89" s="210">
        <f>+'ANEXO 7'!G11</f>
        <v>0</v>
      </c>
      <c r="H89" s="230"/>
      <c r="I89" s="230"/>
      <c r="J89" s="210" t="e">
        <f>+'ANEXO 7'!#REF!</f>
        <v>#REF!</v>
      </c>
      <c r="K89" s="204" t="e">
        <f>+'ANEXO 7'!#REF!</f>
        <v>#REF!</v>
      </c>
      <c r="L89" s="204" t="e">
        <f>+'ANEXO 7'!#REF!</f>
        <v>#REF!</v>
      </c>
      <c r="M89" s="204" t="e">
        <f>+'ANEXO 7'!#REF!</f>
        <v>#REF!</v>
      </c>
      <c r="N89" s="204" t="e">
        <f>+'ANEXO 7'!#REF!</f>
        <v>#REF!</v>
      </c>
    </row>
    <row r="90" spans="1:14" ht="33.75">
      <c r="A90" s="225">
        <v>3</v>
      </c>
      <c r="B90" s="207" t="str">
        <f>+'ANEXO 7'!B12</f>
        <v xml:space="preserve">CONSTRUCCIÓN DE CENTRO RECREATIVO </v>
      </c>
      <c r="C90" s="207" t="str">
        <f>+'ANEXO 7'!C12</f>
        <v>CALLE MIGUEL ÁNGEL, FRENTE A LA IGLESIA, FRACCIONAMIENTO LOMAS BOULEVARES.</v>
      </c>
      <c r="D90" s="209">
        <f>+'ANEXO 7'!D12</f>
        <v>0</v>
      </c>
      <c r="E90" s="209">
        <f>+'ANEXO 7'!E12</f>
        <v>0</v>
      </c>
      <c r="F90" s="210">
        <f>+'ANEXO 7'!F12</f>
        <v>0</v>
      </c>
      <c r="G90" s="210">
        <f>+'ANEXO 7'!G12</f>
        <v>0</v>
      </c>
      <c r="H90" s="230"/>
      <c r="I90" s="230"/>
      <c r="J90" s="210" t="e">
        <f>+'ANEXO 7'!#REF!</f>
        <v>#REF!</v>
      </c>
      <c r="K90" s="204" t="e">
        <f>+'ANEXO 7'!#REF!</f>
        <v>#REF!</v>
      </c>
      <c r="L90" s="204" t="e">
        <f>+'ANEXO 7'!#REF!</f>
        <v>#REF!</v>
      </c>
      <c r="M90" s="204" t="e">
        <f>+'ANEXO 7'!#REF!</f>
        <v>#REF!</v>
      </c>
      <c r="N90" s="204" t="e">
        <f>+'ANEXO 7'!#REF!</f>
        <v>#REF!</v>
      </c>
    </row>
    <row r="91" spans="1:14" ht="33.75">
      <c r="A91" s="224">
        <v>4</v>
      </c>
      <c r="B91" s="207" t="str">
        <f>+'ANEXO 7'!B13</f>
        <v>REPAVIMENTACIÓN BOULEVARD POPOCATÉPETL</v>
      </c>
      <c r="C91" s="207" t="str">
        <f>+'ANEXO 7'!C13</f>
        <v>CERRO DE LA MALINCHE Y TEPONAXTLI, FRACCIONAMIENTO PIRULES</v>
      </c>
      <c r="D91" s="209">
        <f>+'ANEXO 7'!D13</f>
        <v>0</v>
      </c>
      <c r="E91" s="209">
        <f>+'ANEXO 7'!E13</f>
        <v>0</v>
      </c>
      <c r="F91" s="210">
        <f>+'ANEXO 7'!F13</f>
        <v>0</v>
      </c>
      <c r="G91" s="210">
        <f>+'ANEXO 7'!G13</f>
        <v>0</v>
      </c>
      <c r="H91" s="230"/>
      <c r="I91" s="230"/>
      <c r="J91" s="210" t="e">
        <f>+'ANEXO 7'!#REF!</f>
        <v>#REF!</v>
      </c>
      <c r="K91" s="204" t="e">
        <f>+'ANEXO 7'!#REF!</f>
        <v>#REF!</v>
      </c>
      <c r="L91" s="204" t="e">
        <f>+'ANEXO 7'!#REF!</f>
        <v>#REF!</v>
      </c>
      <c r="M91" s="204" t="e">
        <f>+'ANEXO 7'!#REF!</f>
        <v>#REF!</v>
      </c>
      <c r="N91" s="204" t="e">
        <f>+'ANEXO 7'!#REF!</f>
        <v>#REF!</v>
      </c>
    </row>
    <row r="92" spans="1:14" ht="33.75">
      <c r="A92" s="225">
        <v>5</v>
      </c>
      <c r="B92" s="207" t="str">
        <f>+'ANEXO 7'!B14</f>
        <v>CONSTRUCCIÓN DE MURO DE CONTENCIÓN</v>
      </c>
      <c r="C92" s="207" t="str">
        <f>+'ANEXO 7'!C14</f>
        <v>CALLE REPÚBLICA , FRACCIONAMIENTO LOMAS BOULEVARES</v>
      </c>
      <c r="D92" s="209">
        <f>+'ANEXO 7'!D14</f>
        <v>0</v>
      </c>
      <c r="E92" s="209">
        <f>+'ANEXO 7'!E14</f>
        <v>0</v>
      </c>
      <c r="F92" s="209">
        <f>+'ANEXO 7'!F14</f>
        <v>0</v>
      </c>
      <c r="G92" s="209">
        <f>+'ANEXO 7'!G14</f>
        <v>0</v>
      </c>
      <c r="H92" s="229"/>
      <c r="I92" s="229"/>
      <c r="J92" s="209" t="e">
        <f>+'ANEXO 7'!#REF!</f>
        <v>#REF!</v>
      </c>
      <c r="K92" s="204" t="e">
        <f>+'ANEXO 7'!#REF!</f>
        <v>#REF!</v>
      </c>
      <c r="L92" s="204" t="e">
        <f>+'ANEXO 7'!#REF!</f>
        <v>#REF!</v>
      </c>
      <c r="M92" s="204" t="e">
        <f>+'ANEXO 7'!#REF!</f>
        <v>#REF!</v>
      </c>
      <c r="N92" s="204" t="e">
        <f>+'ANEXO 7'!#REF!</f>
        <v>#REF!</v>
      </c>
    </row>
    <row r="93" spans="1:14" ht="22.5">
      <c r="A93" s="225">
        <v>6</v>
      </c>
      <c r="B93" s="207" t="str">
        <f>+'ANEXO 7'!B15</f>
        <v xml:space="preserve"> MURO DE CONTENCIÓN</v>
      </c>
      <c r="C93" s="207" t="str">
        <f>+'ANEXO 7'!C15</f>
        <v>CALLE DÍAZ ORDAZ, COLONIA BENITO JUÁREZ</v>
      </c>
      <c r="D93" s="209">
        <f>+'ANEXO 7'!D15</f>
        <v>0</v>
      </c>
      <c r="E93" s="209">
        <f>+'ANEXO 7'!E15</f>
        <v>0</v>
      </c>
      <c r="F93" s="209">
        <f>+'ANEXO 7'!F15</f>
        <v>0</v>
      </c>
      <c r="G93" s="209">
        <f>+'ANEXO 7'!G15</f>
        <v>0</v>
      </c>
      <c r="H93" s="229"/>
      <c r="I93" s="229"/>
      <c r="J93" s="209" t="e">
        <f>+'ANEXO 7'!#REF!</f>
        <v>#REF!</v>
      </c>
      <c r="K93" s="204" t="e">
        <f>+'ANEXO 7'!#REF!</f>
        <v>#REF!</v>
      </c>
      <c r="L93" s="204" t="e">
        <f>+'ANEXO 7'!#REF!</f>
        <v>#REF!</v>
      </c>
      <c r="M93" s="204" t="e">
        <f>+'ANEXO 7'!#REF!</f>
        <v>#REF!</v>
      </c>
      <c r="N93" s="204" t="e">
        <f>+'ANEXO 7'!#REF!</f>
        <v>#REF!</v>
      </c>
    </row>
    <row r="94" spans="1:14" ht="22.5">
      <c r="A94" s="224">
        <v>1</v>
      </c>
      <c r="B94" s="207" t="str">
        <f>+'ANEXO 7'!B19</f>
        <v>CASA DE USOS MÚLTIPLES CON ACONDICIONAMIENTO DE  JUEGOS INFANTILES.</v>
      </c>
      <c r="C94" s="207" t="str">
        <f>+'ANEXO 7'!C19</f>
        <v>CALLE HIDALGO, ESQ. SEMINARIO 1, PUEBLO DE SAN RAFAEL.</v>
      </c>
      <c r="D94" s="209">
        <f>+'ANEXO 7'!D19</f>
        <v>10000000</v>
      </c>
      <c r="E94" s="209">
        <f>+'ANEXO 7'!E19</f>
        <v>9532741.6899999995</v>
      </c>
      <c r="F94" s="209" t="str">
        <f>+'ANEXO 7'!F19</f>
        <v>OLICER CONSTRUCCIONES Y PAVIMENTACIONES, S.A. DE C.V.</v>
      </c>
      <c r="G94" s="209" t="str">
        <f>+'ANEXO 7'!G19</f>
        <v>TLAL-DGOP-PIM-LP-001-14</v>
      </c>
      <c r="H94" s="229"/>
      <c r="I94" s="229"/>
      <c r="J94" s="209" t="e">
        <f>+'ANEXO 7'!#REF!</f>
        <v>#REF!</v>
      </c>
      <c r="K94" s="204" t="e">
        <f>+'ANEXO 7'!#REF!</f>
        <v>#REF!</v>
      </c>
      <c r="L94" s="204" t="e">
        <f>+'ANEXO 7'!#REF!</f>
        <v>#REF!</v>
      </c>
      <c r="M94" s="204" t="e">
        <f>+'ANEXO 7'!#REF!</f>
        <v>#REF!</v>
      </c>
      <c r="N94" s="204" t="e">
        <f>+'ANEXO 7'!#REF!</f>
        <v>#REF!</v>
      </c>
    </row>
    <row r="95" spans="1:14" ht="22.5">
      <c r="A95" s="224">
        <v>2</v>
      </c>
      <c r="B95" s="207" t="str">
        <f>+'ANEXO 7'!B20</f>
        <v>PAVIMENTACIÓN CON CONCRETO HIDRÁULICO</v>
      </c>
      <c r="C95" s="207" t="str">
        <f>+'ANEXO 7'!C20</f>
        <v xml:space="preserve"> CALLE 7 , COLONIA EL OLIVO II PARTE ALTA</v>
      </c>
      <c r="D95" s="209">
        <f>+'ANEXO 7'!D20</f>
        <v>0</v>
      </c>
      <c r="E95" s="209">
        <f>+'ANEXO 7'!E20</f>
        <v>0</v>
      </c>
      <c r="F95" s="209">
        <f>+'ANEXO 7'!F20</f>
        <v>0</v>
      </c>
      <c r="G95" s="209">
        <f>+'ANEXO 7'!G20</f>
        <v>0</v>
      </c>
      <c r="H95" s="229"/>
      <c r="I95" s="229"/>
      <c r="J95" s="209" t="e">
        <f>+'ANEXO 7'!#REF!</f>
        <v>#REF!</v>
      </c>
      <c r="K95" s="204" t="e">
        <f>+'ANEXO 7'!#REF!</f>
        <v>#REF!</v>
      </c>
      <c r="L95" s="204" t="e">
        <f>+'ANEXO 7'!#REF!</f>
        <v>#REF!</v>
      </c>
      <c r="M95" s="204" t="e">
        <f>+'ANEXO 7'!#REF!</f>
        <v>#REF!</v>
      </c>
      <c r="N95" s="204" t="e">
        <f>+'ANEXO 7'!#REF!</f>
        <v>#REF!</v>
      </c>
    </row>
    <row r="96" spans="1:14" ht="22.5">
      <c r="A96" s="225">
        <v>3</v>
      </c>
      <c r="B96" s="207" t="str">
        <f>+'ANEXO 7'!B21</f>
        <v>PAVIMENTACIÓN CON CONCRETO HIDRÁULICO</v>
      </c>
      <c r="C96" s="207" t="str">
        <f>+'ANEXO 7'!C21</f>
        <v>CALLE T, ENTRE CALLE 9 Y CALLE 10, COLONIA EL OLIVO II PARTE ALTA</v>
      </c>
      <c r="D96" s="209">
        <f>+'ANEXO 7'!D21</f>
        <v>0</v>
      </c>
      <c r="E96" s="209">
        <f>+'ANEXO 7'!E21</f>
        <v>0</v>
      </c>
      <c r="F96" s="209">
        <f>+'ANEXO 7'!F21</f>
        <v>0</v>
      </c>
      <c r="G96" s="209">
        <f>+'ANEXO 7'!G21</f>
        <v>0</v>
      </c>
      <c r="H96" s="229"/>
      <c r="I96" s="229"/>
      <c r="J96" s="209" t="e">
        <f>+'ANEXO 7'!#REF!</f>
        <v>#REF!</v>
      </c>
      <c r="K96" s="204" t="e">
        <f>+'ANEXO 7'!#REF!</f>
        <v>#REF!</v>
      </c>
      <c r="L96" s="204" t="e">
        <f>+'ANEXO 7'!#REF!</f>
        <v>#REF!</v>
      </c>
      <c r="M96" s="204" t="e">
        <f>+'ANEXO 7'!#REF!</f>
        <v>#REF!</v>
      </c>
      <c r="N96" s="204" t="e">
        <f>+'ANEXO 7'!#REF!</f>
        <v>#REF!</v>
      </c>
    </row>
    <row r="97" spans="1:14" ht="22.5">
      <c r="A97" s="224">
        <v>4</v>
      </c>
      <c r="B97" s="207" t="str">
        <f>+'ANEXO 7'!B22</f>
        <v>PAVIMENTACIÓN CON CONCRETO HIDRÁULICO</v>
      </c>
      <c r="C97" s="207" t="str">
        <f>+'ANEXO 7'!C22</f>
        <v>CALLE RETORNO 1, COLONIA HOGAR OBRERO</v>
      </c>
      <c r="D97" s="209">
        <f>+'ANEXO 7'!D22</f>
        <v>0</v>
      </c>
      <c r="E97" s="209">
        <f>+'ANEXO 7'!E22</f>
        <v>0</v>
      </c>
      <c r="F97" s="209">
        <f>+'ANEXO 7'!F22</f>
        <v>0</v>
      </c>
      <c r="G97" s="209">
        <f>+'ANEXO 7'!G22</f>
        <v>0</v>
      </c>
      <c r="H97" s="229"/>
      <c r="I97" s="229"/>
      <c r="J97" s="209" t="e">
        <f>+'ANEXO 7'!#REF!</f>
        <v>#REF!</v>
      </c>
      <c r="K97" s="204" t="e">
        <f>+'ANEXO 7'!#REF!</f>
        <v>#REF!</v>
      </c>
      <c r="L97" s="204" t="e">
        <f>+'ANEXO 7'!#REF!</f>
        <v>#REF!</v>
      </c>
      <c r="M97" s="204" t="e">
        <f>+'ANEXO 7'!#REF!</f>
        <v>#REF!</v>
      </c>
      <c r="N97" s="204" t="e">
        <f>+'ANEXO 7'!#REF!</f>
        <v>#REF!</v>
      </c>
    </row>
    <row r="98" spans="1:14" ht="45">
      <c r="A98" s="225">
        <v>5</v>
      </c>
      <c r="B98" s="207" t="str">
        <f>+'ANEXO 7'!B23</f>
        <v>PAVIMENTACION CON CONCRETO HIDRAULICO</v>
      </c>
      <c r="C98" s="207" t="str">
        <f>+'ANEXO 7'!C23</f>
        <v>CALLE ADOLFO LÓPEZ MATEOS, DE CALLE HIDALGO A AV. TLALNEPANTLA, COLONIA HOGAR OBRERO</v>
      </c>
      <c r="D98" s="209">
        <f>+'ANEXO 7'!D23</f>
        <v>0</v>
      </c>
      <c r="E98" s="209">
        <f>+'ANEXO 7'!E23</f>
        <v>0</v>
      </c>
      <c r="F98" s="209">
        <f>+'ANEXO 7'!F23</f>
        <v>0</v>
      </c>
      <c r="G98" s="209">
        <f>+'ANEXO 7'!G23</f>
        <v>0</v>
      </c>
      <c r="H98" s="229"/>
      <c r="I98" s="229"/>
      <c r="J98" s="209" t="e">
        <f>+'ANEXO 7'!#REF!</f>
        <v>#REF!</v>
      </c>
      <c r="K98" s="204" t="e">
        <f>+'ANEXO 7'!#REF!</f>
        <v>#REF!</v>
      </c>
      <c r="L98" s="204" t="e">
        <f>+'ANEXO 7'!#REF!</f>
        <v>#REF!</v>
      </c>
      <c r="M98" s="204" t="e">
        <f>+'ANEXO 7'!#REF!</f>
        <v>#REF!</v>
      </c>
      <c r="N98" s="204" t="e">
        <f>+'ANEXO 7'!#REF!</f>
        <v>#REF!</v>
      </c>
    </row>
    <row r="99" spans="1:14" ht="22.5">
      <c r="A99" s="225">
        <v>6</v>
      </c>
      <c r="B99" s="207" t="str">
        <f>+'ANEXO 7'!B24</f>
        <v>PAVIMENTACION CON CONCERETO HIDRAULICO</v>
      </c>
      <c r="C99" s="207" t="str">
        <f>+'ANEXO 7'!C24</f>
        <v>CALLE VALLARTA, PUEBLO DE SAN PEDRO BARRIENTOS.</v>
      </c>
      <c r="D99" s="209">
        <f>+'ANEXO 7'!D24</f>
        <v>0</v>
      </c>
      <c r="E99" s="209">
        <f>+'ANEXO 7'!E24</f>
        <v>0</v>
      </c>
      <c r="F99" s="209">
        <f>+'ANEXO 7'!F24</f>
        <v>0</v>
      </c>
      <c r="G99" s="209">
        <f>+'ANEXO 7'!G24</f>
        <v>0</v>
      </c>
      <c r="H99" s="229"/>
      <c r="I99" s="229"/>
      <c r="J99" s="209" t="e">
        <f>+'ANEXO 7'!#REF!</f>
        <v>#REF!</v>
      </c>
      <c r="K99" s="204" t="e">
        <f>+'ANEXO 7'!#REF!</f>
        <v>#REF!</v>
      </c>
      <c r="L99" s="204" t="e">
        <f>+'ANEXO 7'!#REF!</f>
        <v>#REF!</v>
      </c>
      <c r="M99" s="204" t="e">
        <f>+'ANEXO 7'!#REF!</f>
        <v>#REF!</v>
      </c>
      <c r="N99" s="204" t="e">
        <f>+'ANEXO 7'!#REF!</f>
        <v>#REF!</v>
      </c>
    </row>
    <row r="100" spans="1:14" ht="33.75">
      <c r="A100" s="224">
        <v>1</v>
      </c>
      <c r="B100" s="207" t="str">
        <f>+'ANEXO 7'!B28</f>
        <v>CONSTRUCCIÓN DE SALÓN DE USOS MÚLTIPLES</v>
      </c>
      <c r="C100" s="207" t="str">
        <f>+'ANEXO 7'!C28</f>
        <v>CALLE MATAMOROS ESQUINA JAVIER MINA, COLONIA TLALNEPANTLA CENTRO</v>
      </c>
      <c r="D100" s="209">
        <f>+'ANEXO 7'!D28</f>
        <v>10000000</v>
      </c>
      <c r="E100" s="209">
        <f>+'ANEXO 7'!E28</f>
        <v>9997986.0500000007</v>
      </c>
      <c r="F100" s="209" t="str">
        <f>+'ANEXO 7'!F28</f>
        <v>GRUPO CONSTRUCTOR CAHUA, S.A. DE C.V.</v>
      </c>
      <c r="G100" s="209" t="str">
        <f>+'ANEXO 7'!G28</f>
        <v>TLAL-DGOP-PIM-LP-002-14</v>
      </c>
      <c r="H100" s="229"/>
      <c r="I100" s="229"/>
      <c r="J100" s="209" t="e">
        <f>+'ANEXO 7'!#REF!</f>
        <v>#REF!</v>
      </c>
      <c r="K100" s="204" t="e">
        <f>+'ANEXO 7'!#REF!</f>
        <v>#REF!</v>
      </c>
      <c r="L100" s="204" t="e">
        <f>+'ANEXO 7'!#REF!</f>
        <v>#REF!</v>
      </c>
      <c r="M100" s="204" t="e">
        <f>+'ANEXO 7'!#REF!</f>
        <v>#REF!</v>
      </c>
      <c r="N100" s="204" t="e">
        <f>+'ANEXO 7'!#REF!</f>
        <v>#REF!</v>
      </c>
    </row>
    <row r="101" spans="1:14" ht="33.75">
      <c r="A101" s="224">
        <v>2</v>
      </c>
      <c r="B101" s="207" t="str">
        <f>+'ANEXO 7'!B29</f>
        <v>CONSTRUCCIÓN PRIMERA ETAPA DE SALÓN DE USOS</v>
      </c>
      <c r="C101" s="207" t="str">
        <f>+'ANEXO 7'!C29</f>
        <v>CALLE VALLE DE BRAVO ESQUINA JILOTEPEC, FRACCIONAMIENTO LA ROMANA</v>
      </c>
      <c r="D101" s="209">
        <f>+'ANEXO 7'!D29</f>
        <v>0</v>
      </c>
      <c r="E101" s="209">
        <f>+'ANEXO 7'!E29</f>
        <v>0</v>
      </c>
      <c r="F101" s="209">
        <f>+'ANEXO 7'!F29</f>
        <v>0</v>
      </c>
      <c r="G101" s="209">
        <f>+'ANEXO 7'!G29</f>
        <v>0</v>
      </c>
      <c r="H101" s="229"/>
      <c r="I101" s="229"/>
      <c r="J101" s="209" t="e">
        <f>+'ANEXO 7'!#REF!</f>
        <v>#REF!</v>
      </c>
      <c r="K101" s="204" t="e">
        <f>+'ANEXO 7'!#REF!</f>
        <v>#REF!</v>
      </c>
      <c r="L101" s="204" t="e">
        <f>+'ANEXO 7'!#REF!</f>
        <v>#REF!</v>
      </c>
      <c r="M101" s="204" t="e">
        <f>+'ANEXO 7'!#REF!</f>
        <v>#REF!</v>
      </c>
      <c r="N101" s="204" t="e">
        <f>+'ANEXO 7'!#REF!</f>
        <v>#REF!</v>
      </c>
    </row>
    <row r="102" spans="1:14">
      <c r="A102" s="225">
        <v>3</v>
      </c>
      <c r="B102" s="207" t="str">
        <f>+'ANEXO 7'!B30</f>
        <v>REMODELACIÓN DEL JARDÍN DE LA DIANA</v>
      </c>
      <c r="C102" s="207" t="str">
        <f>+'ANEXO 7'!C30</f>
        <v>COLONIA TLALNEPANTLA CENTRO</v>
      </c>
      <c r="D102" s="209">
        <f>+'ANEXO 7'!D30</f>
        <v>0</v>
      </c>
      <c r="E102" s="209">
        <f>+'ANEXO 7'!E30</f>
        <v>0</v>
      </c>
      <c r="F102" s="209">
        <f>+'ANEXO 7'!F30</f>
        <v>0</v>
      </c>
      <c r="G102" s="209">
        <f>+'ANEXO 7'!G30</f>
        <v>0</v>
      </c>
      <c r="H102" s="229"/>
      <c r="I102" s="229"/>
      <c r="J102" s="209" t="e">
        <f>+'ANEXO 7'!#REF!</f>
        <v>#REF!</v>
      </c>
      <c r="K102" s="204" t="e">
        <f>+'ANEXO 7'!#REF!</f>
        <v>#REF!</v>
      </c>
      <c r="L102" s="204" t="e">
        <f>+'ANEXO 7'!#REF!</f>
        <v>#REF!</v>
      </c>
      <c r="M102" s="204" t="e">
        <f>+'ANEXO 7'!#REF!</f>
        <v>#REF!</v>
      </c>
      <c r="N102" s="204" t="e">
        <f>+'ANEXO 7'!#REF!</f>
        <v>#REF!</v>
      </c>
    </row>
    <row r="103" spans="1:14" ht="22.5">
      <c r="A103" s="224">
        <v>4</v>
      </c>
      <c r="B103" s="207" t="str">
        <f>+'ANEXO 7'!B31</f>
        <v>CONSTRUCCIÓN DE SALÓN DE USOS MÚLTIPLES</v>
      </c>
      <c r="C103" s="207" t="str">
        <f>+'ANEXO 7'!C31</f>
        <v>PROLONGACIÓN CALLE JILOTEPEC, COLONIA EL TRIÁNGULO</v>
      </c>
      <c r="D103" s="209">
        <f>+'ANEXO 7'!D31</f>
        <v>0</v>
      </c>
      <c r="E103" s="209">
        <f>+'ANEXO 7'!E31</f>
        <v>0</v>
      </c>
      <c r="F103" s="209">
        <f>+'ANEXO 7'!F31</f>
        <v>0</v>
      </c>
      <c r="G103" s="209">
        <f>+'ANEXO 7'!G31</f>
        <v>0</v>
      </c>
      <c r="H103" s="229"/>
      <c r="I103" s="229"/>
      <c r="J103" s="209" t="e">
        <f>+'ANEXO 7'!#REF!</f>
        <v>#REF!</v>
      </c>
      <c r="K103" s="204" t="e">
        <f>+'ANEXO 7'!#REF!</f>
        <v>#REF!</v>
      </c>
      <c r="L103" s="204" t="e">
        <f>+'ANEXO 7'!#REF!</f>
        <v>#REF!</v>
      </c>
      <c r="M103" s="204" t="e">
        <f>+'ANEXO 7'!#REF!</f>
        <v>#REF!</v>
      </c>
      <c r="N103" s="204" t="e">
        <f>+'ANEXO 7'!#REF!</f>
        <v>#REF!</v>
      </c>
    </row>
    <row r="104" spans="1:14" ht="33.75">
      <c r="A104" s="225">
        <v>5</v>
      </c>
      <c r="B104" s="207" t="str">
        <f>+'ANEXO 7'!B32</f>
        <v>PRIMERA ETAPA COLOCACIÓN JUEGOS INFANTILES</v>
      </c>
      <c r="C104" s="207" t="str">
        <f>+'ANEXO 7'!C32</f>
        <v>ENTRE PINO ROJO, VERDE Y SECO, FRACCIONAMIENTO VALLE DE LOS PINOS 2 ͣ  SECCIÓN</v>
      </c>
      <c r="D104" s="209">
        <f>+'ANEXO 7'!D32</f>
        <v>0</v>
      </c>
      <c r="E104" s="209">
        <f>+'ANEXO 7'!E32</f>
        <v>0</v>
      </c>
      <c r="F104" s="209">
        <f>+'ANEXO 7'!F32</f>
        <v>0</v>
      </c>
      <c r="G104" s="209">
        <f>+'ANEXO 7'!G32</f>
        <v>0</v>
      </c>
      <c r="H104" s="229"/>
      <c r="I104" s="229"/>
      <c r="J104" s="209" t="e">
        <f>+'ANEXO 7'!#REF!</f>
        <v>#REF!</v>
      </c>
      <c r="K104" s="204" t="e">
        <f>+'ANEXO 7'!#REF!</f>
        <v>#REF!</v>
      </c>
      <c r="L104" s="204" t="e">
        <f>+'ANEXO 7'!#REF!</f>
        <v>#REF!</v>
      </c>
      <c r="M104" s="204" t="e">
        <f>+'ANEXO 7'!#REF!</f>
        <v>#REF!</v>
      </c>
      <c r="N104" s="204" t="e">
        <f>+'ANEXO 7'!#REF!</f>
        <v>#REF!</v>
      </c>
    </row>
    <row r="105" spans="1:14" ht="45">
      <c r="A105" s="225">
        <v>6</v>
      </c>
      <c r="B105" s="207" t="str">
        <f>+'ANEXO 7'!B33</f>
        <v>RENOVACIÓN DEL PRIMER NIVEL DE CASA DE CULTURA</v>
      </c>
      <c r="C105" s="207" t="str">
        <f>+'ANEXO 7'!C33</f>
        <v>ESQUINA GRANJAS Y CIRCUITO VIVEROS PONIENTE, UNIDAD HABITACIONAL ADOLFO LÓPEZ MATEOS</v>
      </c>
      <c r="D105" s="209">
        <f>+'ANEXO 7'!D33</f>
        <v>0</v>
      </c>
      <c r="E105" s="209">
        <f>+'ANEXO 7'!E33</f>
        <v>0</v>
      </c>
      <c r="F105" s="209">
        <f>+'ANEXO 7'!F33</f>
        <v>0</v>
      </c>
      <c r="G105" s="209">
        <f>+'ANEXO 7'!G33</f>
        <v>0</v>
      </c>
      <c r="H105" s="229"/>
      <c r="I105" s="229"/>
      <c r="J105" s="209" t="e">
        <f>+'ANEXO 7'!#REF!</f>
        <v>#REF!</v>
      </c>
      <c r="K105" s="204" t="e">
        <f>+'ANEXO 7'!#REF!</f>
        <v>#REF!</v>
      </c>
      <c r="L105" s="204" t="e">
        <f>+'ANEXO 7'!#REF!</f>
        <v>#REF!</v>
      </c>
      <c r="M105" s="204" t="e">
        <f>+'ANEXO 7'!#REF!</f>
        <v>#REF!</v>
      </c>
      <c r="N105" s="204" t="e">
        <f>+'ANEXO 7'!#REF!</f>
        <v>#REF!</v>
      </c>
    </row>
    <row r="106" spans="1:14" ht="22.5">
      <c r="A106" s="224">
        <v>7</v>
      </c>
      <c r="B106" s="207" t="str">
        <f>+'ANEXO 7'!B34</f>
        <v>CONSTRUCCIÓN DE BARDA DE LADO AVENIDA MARIO COLÍN</v>
      </c>
      <c r="C106" s="207" t="str">
        <f>+'ANEXO 7'!C34</f>
        <v>COLONIA BENITO JUÁREZ CENTRO</v>
      </c>
      <c r="D106" s="209">
        <f>+'ANEXO 7'!D34</f>
        <v>0</v>
      </c>
      <c r="E106" s="209">
        <f>+'ANEXO 7'!E34</f>
        <v>0</v>
      </c>
      <c r="F106" s="209">
        <f>+'ANEXO 7'!F34</f>
        <v>0</v>
      </c>
      <c r="G106" s="209">
        <f>+'ANEXO 7'!G34</f>
        <v>0</v>
      </c>
      <c r="H106" s="229"/>
      <c r="I106" s="229"/>
      <c r="J106" s="209" t="e">
        <f>+'ANEXO 7'!#REF!</f>
        <v>#REF!</v>
      </c>
      <c r="K106" s="204" t="e">
        <f>+'ANEXO 7'!#REF!</f>
        <v>#REF!</v>
      </c>
      <c r="L106" s="204" t="e">
        <f>+'ANEXO 7'!#REF!</f>
        <v>#REF!</v>
      </c>
      <c r="M106" s="204" t="e">
        <f>+'ANEXO 7'!#REF!</f>
        <v>#REF!</v>
      </c>
      <c r="N106" s="204" t="e">
        <f>+'ANEXO 7'!#REF!</f>
        <v>#REF!</v>
      </c>
    </row>
    <row r="107" spans="1:14" ht="45">
      <c r="A107" s="224">
        <v>1</v>
      </c>
      <c r="B107" s="207" t="str">
        <f>+'ANEXO 7'!B38</f>
        <v>REHABILITACIÓN ESPACIO DEPORTIVO, CANCHA DE USOS MÚLTIPLES, TECHADO. ÁREA DE JUEGOS INFANTILES (0 - 6 AÑOS), APARATOS DE GIMNASIA.</v>
      </c>
      <c r="C107" s="207" t="str">
        <f>+'ANEXO 7'!C38</f>
        <v>A ESPALDAS DEL CENTRO CULTURAL Y SOCIAL "EL MITO", ENTRE EDIFICIO FERNANDO DE ALVA IXTLIXÓCHITL Y TEZOZOMOC, EL ROSARIO I</v>
      </c>
      <c r="D107" s="209">
        <f>+'ANEXO 7'!D38</f>
        <v>10000000</v>
      </c>
      <c r="E107" s="209">
        <f>+'ANEXO 7'!E38</f>
        <v>9382282.3300000001</v>
      </c>
      <c r="F107" s="209" t="str">
        <f>+'ANEXO 7'!F38</f>
        <v>EL ING. LUCIO GUTIÉRREZ HERNÁNDEZ</v>
      </c>
      <c r="G107" s="209" t="str">
        <f>+'ANEXO 7'!G38</f>
        <v>TLAL-DGOP-PIM-LP-003-14</v>
      </c>
      <c r="H107" s="229"/>
      <c r="I107" s="229"/>
      <c r="J107" s="212" t="e">
        <f>+'ANEXO 7'!#REF!</f>
        <v>#REF!</v>
      </c>
      <c r="K107" s="204" t="e">
        <f>+'ANEXO 7'!#REF!</f>
        <v>#REF!</v>
      </c>
      <c r="L107" s="204" t="e">
        <f>+'ANEXO 7'!#REF!</f>
        <v>#REF!</v>
      </c>
      <c r="M107" s="204" t="e">
        <f>+'ANEXO 7'!#REF!</f>
        <v>#REF!</v>
      </c>
      <c r="N107" s="204" t="e">
        <f>+'ANEXO 7'!#REF!</f>
        <v>#REF!</v>
      </c>
    </row>
    <row r="108" spans="1:14" ht="45">
      <c r="A108" s="224">
        <v>2</v>
      </c>
      <c r="B108" s="207" t="str">
        <f>+'ANEXO 7'!B39</f>
        <v>ADECUACIÓN DEL LOCAL PARA CENTRO COMUNITARIO, ESTANCIA DIURNA PARA ADULTOS DE LA TERCERA EDAD CON ÁREA DE EJERCICIOS</v>
      </c>
      <c r="C108" s="207" t="str">
        <f>+'ANEXO 7'!C39</f>
        <v>AVENIDA DE LOS BARRIOS Y CONVENTO DE TEPOTZOTLÁN, COLONIA HOGARES FERROCARRILEROS</v>
      </c>
      <c r="D108" s="209">
        <f>+'ANEXO 7'!D39</f>
        <v>0</v>
      </c>
      <c r="E108" s="209">
        <f>+'ANEXO 7'!E39</f>
        <v>0</v>
      </c>
      <c r="F108" s="209">
        <f>+'ANEXO 7'!F39</f>
        <v>0</v>
      </c>
      <c r="G108" s="209">
        <f>+'ANEXO 7'!G39</f>
        <v>0</v>
      </c>
      <c r="H108" s="229"/>
      <c r="I108" s="229"/>
      <c r="J108" s="209" t="e">
        <f>+'ANEXO 7'!#REF!</f>
        <v>#REF!</v>
      </c>
      <c r="K108" s="204" t="e">
        <f>+'ANEXO 7'!#REF!</f>
        <v>#REF!</v>
      </c>
      <c r="L108" s="204" t="e">
        <f>+'ANEXO 7'!#REF!</f>
        <v>#REF!</v>
      </c>
      <c r="M108" s="204" t="e">
        <f>+'ANEXO 7'!#REF!</f>
        <v>#REF!</v>
      </c>
      <c r="N108" s="204" t="e">
        <f>+'ANEXO 7'!#REF!</f>
        <v>#REF!</v>
      </c>
    </row>
    <row r="109" spans="1:14" ht="33.75">
      <c r="A109" s="225">
        <v>3</v>
      </c>
      <c r="B109" s="207" t="str">
        <f>+'ANEXO 7'!B40</f>
        <v xml:space="preserve">PAVIMENTACIÓN CON CONCRETO ASFÁLTICO </v>
      </c>
      <c r="C109" s="207" t="str">
        <f>+'ANEXO 7'!C40</f>
        <v>CALLE CHOPO Y AVENIDA DEL TRABAJO, AVENIDA INDUSTRIA, PUEBLO DE LOS REYES</v>
      </c>
      <c r="D109" s="209">
        <f>+'ANEXO 7'!D40</f>
        <v>0</v>
      </c>
      <c r="E109" s="209">
        <f>+'ANEXO 7'!E40</f>
        <v>0</v>
      </c>
      <c r="F109" s="209">
        <f>+'ANEXO 7'!F40</f>
        <v>0</v>
      </c>
      <c r="G109" s="209">
        <f>+'ANEXO 7'!G40</f>
        <v>0</v>
      </c>
      <c r="H109" s="229"/>
      <c r="I109" s="229"/>
      <c r="J109" s="209" t="e">
        <f>+'ANEXO 7'!#REF!</f>
        <v>#REF!</v>
      </c>
      <c r="K109" s="204" t="e">
        <f>+'ANEXO 7'!#REF!</f>
        <v>#REF!</v>
      </c>
      <c r="L109" s="204" t="e">
        <f>+'ANEXO 7'!#REF!</f>
        <v>#REF!</v>
      </c>
      <c r="M109" s="204" t="e">
        <f>+'ANEXO 7'!#REF!</f>
        <v>#REF!</v>
      </c>
      <c r="N109" s="204" t="e">
        <f>+'ANEXO 7'!#REF!</f>
        <v>#REF!</v>
      </c>
    </row>
    <row r="110" spans="1:14" ht="33.75">
      <c r="A110" s="224">
        <v>4</v>
      </c>
      <c r="B110" s="207" t="str">
        <f>+'ANEXO 7'!B41</f>
        <v xml:space="preserve">PAVIMENTACIÓN CON CONCRETO ASFÁLTICO </v>
      </c>
      <c r="C110" s="207" t="str">
        <f>+'ANEXO 7'!C41</f>
        <v>AVENIDA DEL TRABAJO, DE AVENIDA PRESIDENTE JUÁREZ A LAS VÍAS DEL TREN, PUEBLO LOS REYES</v>
      </c>
      <c r="D110" s="209">
        <f>+'ANEXO 7'!D41</f>
        <v>0</v>
      </c>
      <c r="E110" s="209">
        <f>+'ANEXO 7'!E41</f>
        <v>0</v>
      </c>
      <c r="F110" s="209">
        <f>+'ANEXO 7'!F41</f>
        <v>0</v>
      </c>
      <c r="G110" s="209">
        <f>+'ANEXO 7'!G41</f>
        <v>0</v>
      </c>
      <c r="H110" s="229"/>
      <c r="I110" s="229"/>
      <c r="J110" s="209" t="e">
        <f>+'ANEXO 7'!#REF!</f>
        <v>#REF!</v>
      </c>
      <c r="K110" s="204" t="e">
        <f>+'ANEXO 7'!#REF!</f>
        <v>#REF!</v>
      </c>
      <c r="L110" s="204" t="e">
        <f>+'ANEXO 7'!#REF!</f>
        <v>#REF!</v>
      </c>
      <c r="M110" s="204" t="e">
        <f>+'ANEXO 7'!#REF!</f>
        <v>#REF!</v>
      </c>
      <c r="N110" s="204" t="e">
        <f>+'ANEXO 7'!#REF!</f>
        <v>#REF!</v>
      </c>
    </row>
    <row r="111" spans="1:14" ht="45">
      <c r="A111" s="224">
        <v>1</v>
      </c>
      <c r="B111" s="207" t="str">
        <f>+'ANEXO 7'!B45</f>
        <v>CENTRO DE CONVIVENCIA SOCIAL</v>
      </c>
      <c r="C111" s="207" t="str">
        <f>+'ANEXO 7'!C45</f>
        <v>CONVENTO DE SAN AGUSTÍN Y CONVENTO DE LA CONCEPCIÓN,  FRACCIONAMIENTO JARDINES DE SANTA MÓNICA</v>
      </c>
      <c r="D111" s="209">
        <f>+'ANEXO 7'!D45</f>
        <v>10000000</v>
      </c>
      <c r="E111" s="209">
        <f>+'ANEXO 7'!E45</f>
        <v>8900068.4900000002</v>
      </c>
      <c r="F111" s="209" t="str">
        <f>+'ANEXO 7'!F45</f>
        <v>MANFRED CONSTRUCTORA E INGENIERIA, S.A.DE C.V.</v>
      </c>
      <c r="G111" s="209" t="str">
        <f>+'ANEXO 7'!G45</f>
        <v>TLAL-DGOP-PIM-LP-004-14</v>
      </c>
      <c r="H111" s="229"/>
      <c r="I111" s="229"/>
      <c r="J111" s="209" t="e">
        <f>+'ANEXO 7'!#REF!</f>
        <v>#REF!</v>
      </c>
      <c r="K111" s="204" t="e">
        <f>+'ANEXO 7'!#REF!</f>
        <v>#REF!</v>
      </c>
      <c r="L111" s="204" t="e">
        <f>+'ANEXO 7'!#REF!</f>
        <v>#REF!</v>
      </c>
      <c r="M111" s="204" t="e">
        <f>+'ANEXO 7'!#REF!</f>
        <v>#REF!</v>
      </c>
      <c r="N111" s="204" t="e">
        <f>+'ANEXO 7'!#REF!</f>
        <v>#REF!</v>
      </c>
    </row>
    <row r="112" spans="1:14" ht="33.75">
      <c r="A112" s="224">
        <v>2</v>
      </c>
      <c r="B112" s="207" t="str">
        <f>+'ANEXO 7'!B46</f>
        <v>VELÁRIA (FORO ABIERTO)</v>
      </c>
      <c r="C112" s="207" t="str">
        <f>+'ANEXO 7'!C46</f>
        <v>AVENIDA MORELOS, CALLE JALISCO Y AVENIDA OAXACA, FRACCIONAMIENTO JACARANDAS</v>
      </c>
      <c r="D112" s="209">
        <f>+'ANEXO 7'!D46</f>
        <v>0</v>
      </c>
      <c r="E112" s="209">
        <f>+'ANEXO 7'!E46</f>
        <v>0</v>
      </c>
      <c r="F112" s="209">
        <f>+'ANEXO 7'!F46</f>
        <v>0</v>
      </c>
      <c r="G112" s="209">
        <f>+'ANEXO 7'!G46</f>
        <v>0</v>
      </c>
      <c r="H112" s="229"/>
      <c r="I112" s="229"/>
      <c r="J112" s="209" t="e">
        <f>+'ANEXO 7'!#REF!</f>
        <v>#REF!</v>
      </c>
      <c r="K112" s="204" t="e">
        <f>+'ANEXO 7'!#REF!</f>
        <v>#REF!</v>
      </c>
      <c r="L112" s="204" t="e">
        <f>+'ANEXO 7'!#REF!</f>
        <v>#REF!</v>
      </c>
      <c r="M112" s="204" t="e">
        <f>+'ANEXO 7'!#REF!</f>
        <v>#REF!</v>
      </c>
      <c r="N112" s="204" t="e">
        <f>+'ANEXO 7'!#REF!</f>
        <v>#REF!</v>
      </c>
    </row>
    <row r="113" spans="1:14" ht="33.75">
      <c r="A113" s="225">
        <v>3</v>
      </c>
      <c r="B113" s="207" t="str">
        <f>+'ANEXO 7'!B47</f>
        <v xml:space="preserve">ALAMEDA RECREATIVA </v>
      </c>
      <c r="C113" s="207" t="str">
        <f>+'ANEXO 7'!C47</f>
        <v>AVENIDA BELEM DE LOS PADRES, FRACCIONAMIENTOS VALLE VERDE Y VALLE DE LOS PINOS 2a SECCIÓN</v>
      </c>
      <c r="D113" s="209">
        <f>+'ANEXO 7'!D47</f>
        <v>0</v>
      </c>
      <c r="E113" s="209">
        <f>+'ANEXO 7'!E47</f>
        <v>0</v>
      </c>
      <c r="F113" s="209">
        <f>+'ANEXO 7'!F47</f>
        <v>0</v>
      </c>
      <c r="G113" s="209">
        <f>+'ANEXO 7'!G47</f>
        <v>0</v>
      </c>
      <c r="H113" s="229"/>
      <c r="I113" s="229"/>
      <c r="J113" s="209" t="e">
        <f>+'ANEXO 7'!#REF!</f>
        <v>#REF!</v>
      </c>
      <c r="K113" s="204" t="e">
        <f>+'ANEXO 7'!#REF!</f>
        <v>#REF!</v>
      </c>
      <c r="L113" s="204" t="e">
        <f>+'ANEXO 7'!#REF!</f>
        <v>#REF!</v>
      </c>
      <c r="M113" s="204" t="e">
        <f>+'ANEXO 7'!#REF!</f>
        <v>#REF!</v>
      </c>
      <c r="N113" s="204" t="e">
        <f>+'ANEXO 7'!#REF!</f>
        <v>#REF!</v>
      </c>
    </row>
    <row r="114" spans="1:14" ht="116.25" customHeight="1">
      <c r="A114" s="224">
        <v>4</v>
      </c>
      <c r="B114" s="207" t="str">
        <f>+'ANEXO 7'!B48</f>
        <v>PAVIMENTACIÓN CON CONCRETO HIDRÁULICO</v>
      </c>
      <c r="C114" s="207" t="str">
        <f>+'ANEXO 7'!C48</f>
        <v>CALLE  CONVENTO DE SANTA BRIGIDA DE SAN AGUSTÍN A CALLE OCOTE, FRACCIONAMIENTO JARDINES DE SANTA MÓNICA</v>
      </c>
      <c r="D114" s="209">
        <f>+'ANEXO 7'!D48</f>
        <v>0</v>
      </c>
      <c r="E114" s="209">
        <f>+'ANEXO 7'!E48</f>
        <v>0</v>
      </c>
      <c r="F114" s="209">
        <f>+'ANEXO 7'!F48</f>
        <v>0</v>
      </c>
      <c r="G114" s="209">
        <f>+'ANEXO 7'!G48</f>
        <v>0</v>
      </c>
      <c r="H114" s="229"/>
      <c r="I114" s="229"/>
      <c r="J114" s="209" t="e">
        <f>+'ANEXO 7'!#REF!</f>
        <v>#REF!</v>
      </c>
      <c r="K114" s="204" t="e">
        <f>+'ANEXO 7'!#REF!</f>
        <v>#REF!</v>
      </c>
      <c r="L114" s="204" t="e">
        <f>+'ANEXO 7'!#REF!</f>
        <v>#REF!</v>
      </c>
      <c r="M114" s="204" t="e">
        <f>+'ANEXO 7'!#REF!</f>
        <v>#REF!</v>
      </c>
      <c r="N114" s="204" t="e">
        <f>+'ANEXO 7'!#REF!</f>
        <v>#REF!</v>
      </c>
    </row>
    <row r="115" spans="1:14" ht="45">
      <c r="A115" s="224">
        <v>1</v>
      </c>
      <c r="B115" s="207" t="str">
        <f>+'ANEXO 7'!B52</f>
        <v xml:space="preserve">PUENTE PEATONAL </v>
      </c>
      <c r="C115" s="207" t="str">
        <f>+'ANEXO 7'!C52</f>
        <v>UBICADO EN GOOD YEAR OXXO Y AV. SIERRA NEVADA ESQUINA CON AV. SANTA MONICA, COLONIA VISTA HERMOSA.</v>
      </c>
      <c r="D115" s="209">
        <f>+'ANEXO 7'!D52</f>
        <v>10000000</v>
      </c>
      <c r="E115" s="209">
        <f>+'ANEXO 7'!E52</f>
        <v>9985506.1199999992</v>
      </c>
      <c r="F115" s="209" t="str">
        <f>+'ANEXO 7'!F52</f>
        <v>DORCOSA</v>
      </c>
      <c r="G115" s="209" t="e">
        <f>+'ANEXO 7'!#REF!</f>
        <v>#REF!</v>
      </c>
      <c r="H115" s="229"/>
      <c r="I115" s="229"/>
      <c r="J115" s="209" t="e">
        <f>+'ANEXO 7'!#REF!</f>
        <v>#REF!</v>
      </c>
      <c r="K115" s="204" t="e">
        <f>+'ANEXO 7'!#REF!</f>
        <v>#REF!</v>
      </c>
      <c r="L115" s="204" t="e">
        <f>+'ANEXO 7'!#REF!</f>
        <v>#REF!</v>
      </c>
      <c r="M115" s="204" t="e">
        <f>+'ANEXO 7'!#REF!</f>
        <v>#REF!</v>
      </c>
      <c r="N115" s="204" t="e">
        <f>+'ANEXO 7'!#REF!</f>
        <v>#REF!</v>
      </c>
    </row>
    <row r="116" spans="1:14" ht="22.5">
      <c r="A116" s="224">
        <v>2</v>
      </c>
      <c r="B116" s="207" t="str">
        <f>+'ANEXO 7'!B53</f>
        <v>MALLA PERIMETRAL Y REHABILITACIÓN DE VESTIDORES Y BAÑOS DE CANCHA DE FUTBOL</v>
      </c>
      <c r="C116" s="207" t="str">
        <f>+'ANEXO 7'!C53</f>
        <v>PUEBLO DE XOCOYAHUALCO</v>
      </c>
      <c r="D116" s="209">
        <f>+'ANEXO 7'!D53</f>
        <v>0</v>
      </c>
      <c r="E116" s="209">
        <f>+'ANEXO 7'!E53</f>
        <v>9985506.1199999992</v>
      </c>
      <c r="F116" s="209">
        <f>+'ANEXO 7'!F53</f>
        <v>0</v>
      </c>
      <c r="G116" s="209">
        <f>+'ANEXO 7'!G53</f>
        <v>0</v>
      </c>
      <c r="H116" s="229"/>
      <c r="I116" s="229"/>
      <c r="J116" s="209" t="e">
        <f>+'ANEXO 7'!#REF!</f>
        <v>#REF!</v>
      </c>
      <c r="K116" s="204" t="e">
        <f>+'ANEXO 7'!#REF!</f>
        <v>#REF!</v>
      </c>
      <c r="L116" s="204" t="e">
        <f>+'ANEXO 7'!#REF!</f>
        <v>#REF!</v>
      </c>
      <c r="M116" s="204" t="e">
        <f>+'ANEXO 7'!#REF!</f>
        <v>#REF!</v>
      </c>
      <c r="N116" s="204" t="e">
        <f>+'ANEXO 7'!#REF!</f>
        <v>#REF!</v>
      </c>
    </row>
    <row r="117" spans="1:14" ht="22.5">
      <c r="A117" s="224">
        <v>3</v>
      </c>
      <c r="B117" s="207" t="str">
        <f>+'ANEXO 7'!B54</f>
        <v xml:space="preserve">CONSTRUCCIÓN DE SANITARIOS </v>
      </c>
      <c r="C117" s="207" t="str">
        <f>+'ANEXO 7'!C54</f>
        <v>CANCHAS DE USOS MÚLTIPLES, COLONIA EL MIRADOR</v>
      </c>
      <c r="D117" s="209">
        <f>+'ANEXO 7'!D54</f>
        <v>0</v>
      </c>
      <c r="E117" s="209">
        <f>+'ANEXO 7'!E54</f>
        <v>9985506.1199999992</v>
      </c>
      <c r="F117" s="209">
        <f>+'ANEXO 7'!F54</f>
        <v>0</v>
      </c>
      <c r="G117" s="209" t="str">
        <f>+'ANEXO 7'!G52</f>
        <v>TLAL-DGOP-PIM-LP-010-14</v>
      </c>
      <c r="H117" s="229"/>
      <c r="I117" s="229"/>
      <c r="J117" s="209" t="e">
        <f>+'ANEXO 7'!#REF!</f>
        <v>#REF!</v>
      </c>
      <c r="K117" s="204" t="e">
        <f>+'ANEXO 7'!#REF!</f>
        <v>#REF!</v>
      </c>
      <c r="L117" s="204" t="e">
        <f>+'ANEXO 7'!#REF!</f>
        <v>#REF!</v>
      </c>
      <c r="M117" s="204" t="e">
        <f>+'ANEXO 7'!#REF!</f>
        <v>#REF!</v>
      </c>
      <c r="N117" s="204" t="e">
        <f>+'ANEXO 7'!#REF!</f>
        <v>#REF!</v>
      </c>
    </row>
    <row r="118" spans="1:14" ht="45">
      <c r="A118" s="224">
        <v>4</v>
      </c>
      <c r="B118" s="207" t="str">
        <f>+'ANEXO 7'!B55</f>
        <v>REPAVIMENTACIÓN CON ASFALTO</v>
      </c>
      <c r="C118" s="207" t="str">
        <f>+'ANEXO 7'!C55</f>
        <v>VIVEROS DE LA CASCADA, DE CALLE SOR JUANA A LA GLORIETA, FRACCIONAMIENTO VIVEROS DE LA LOMA</v>
      </c>
      <c r="D118" s="209">
        <f>+'ANEXO 7'!D55</f>
        <v>0</v>
      </c>
      <c r="E118" s="209">
        <f>+'ANEXO 7'!E55</f>
        <v>9985506.1199999992</v>
      </c>
      <c r="F118" s="209">
        <f>+'ANEXO 7'!F55</f>
        <v>0</v>
      </c>
      <c r="G118" s="209">
        <f>+'ANEXO 7'!G55</f>
        <v>0</v>
      </c>
      <c r="H118" s="229"/>
      <c r="I118" s="229"/>
      <c r="J118" s="209" t="e">
        <f>+'ANEXO 7'!#REF!</f>
        <v>#REF!</v>
      </c>
      <c r="K118" s="204" t="e">
        <f>+'ANEXO 7'!#REF!</f>
        <v>#REF!</v>
      </c>
      <c r="L118" s="204" t="e">
        <f>+'ANEXO 7'!#REF!</f>
        <v>#REF!</v>
      </c>
      <c r="M118" s="204" t="e">
        <f>+'ANEXO 7'!#REF!</f>
        <v>#REF!</v>
      </c>
      <c r="N118" s="204" t="e">
        <f>+'ANEXO 7'!#REF!</f>
        <v>#REF!</v>
      </c>
    </row>
    <row r="119" spans="1:14" ht="56.25">
      <c r="A119" s="224">
        <v>5</v>
      </c>
      <c r="B119" s="207" t="str">
        <f>+'ANEXO 7'!B56</f>
        <v xml:space="preserve">PAVIMENTACIÓN CALLE FRANCISCO I. MADERO </v>
      </c>
      <c r="C119" s="207" t="str">
        <f>+'ANEXO 7'!C56</f>
        <v>SE CONSIDERA TRAMO HASTA EL ACCESOS A LA UNIDAD HABITACIONAL LOS CEDROS, UNIDAD HABITACIONAL LOS CEDROS</v>
      </c>
      <c r="D119" s="209">
        <f>+'ANEXO 7'!D56</f>
        <v>0</v>
      </c>
      <c r="E119" s="209">
        <f>+'ANEXO 7'!E56</f>
        <v>9985506.1199999992</v>
      </c>
      <c r="F119" s="209">
        <f>+'ANEXO 7'!F56</f>
        <v>0</v>
      </c>
      <c r="G119" s="209">
        <f>+'ANEXO 7'!G56</f>
        <v>0</v>
      </c>
      <c r="H119" s="229"/>
      <c r="I119" s="229"/>
      <c r="J119" s="209" t="e">
        <f>+'ANEXO 7'!#REF!</f>
        <v>#REF!</v>
      </c>
      <c r="K119" s="204" t="e">
        <f>+'ANEXO 7'!#REF!</f>
        <v>#REF!</v>
      </c>
      <c r="L119" s="204" t="e">
        <f>+'ANEXO 7'!#REF!</f>
        <v>#REF!</v>
      </c>
      <c r="M119" s="204" t="e">
        <f>+'ANEXO 7'!#REF!</f>
        <v>#REF!</v>
      </c>
      <c r="N119" s="204" t="e">
        <f>+'ANEXO 7'!#REF!</f>
        <v>#REF!</v>
      </c>
    </row>
    <row r="120" spans="1:14" ht="22.5">
      <c r="A120" s="224">
        <v>1</v>
      </c>
      <c r="B120" s="207" t="str">
        <f>+'ANEXO 7'!B60</f>
        <v xml:space="preserve">BARDA </v>
      </c>
      <c r="C120" s="207" t="str">
        <f>+'ANEXO 7'!C60</f>
        <v>CALLE MARAVILLAS Y PONIENTE 152, COLONIA PRENSA NACIONAL</v>
      </c>
      <c r="D120" s="209">
        <f>+'ANEXO 7'!D60</f>
        <v>10000000</v>
      </c>
      <c r="E120" s="209">
        <f>+'ANEXO 7'!E60</f>
        <v>9876479.2999999989</v>
      </c>
      <c r="F120" s="209" t="e">
        <f>+'ANEXO 7'!#REF!</f>
        <v>#REF!</v>
      </c>
      <c r="G120" s="209" t="e">
        <f>+'ANEXO 7'!#REF!</f>
        <v>#REF!</v>
      </c>
      <c r="H120" s="229"/>
      <c r="I120" s="229"/>
      <c r="J120" s="209" t="e">
        <f>+'ANEXO 7'!#REF!</f>
        <v>#REF!</v>
      </c>
      <c r="K120" s="204" t="e">
        <f>+'ANEXO 7'!#REF!</f>
        <v>#REF!</v>
      </c>
      <c r="L120" s="204" t="e">
        <f>+'ANEXO 7'!#REF!</f>
        <v>#REF!</v>
      </c>
      <c r="M120" s="204" t="e">
        <f>+'ANEXO 7'!#REF!</f>
        <v>#REF!</v>
      </c>
      <c r="N120" s="204" t="e">
        <f>+'ANEXO 7'!#REF!</f>
        <v>#REF!</v>
      </c>
    </row>
    <row r="121" spans="1:14" ht="45">
      <c r="A121" s="224">
        <v>2</v>
      </c>
      <c r="B121" s="207" t="str">
        <f>+'ANEXO 7'!B61</f>
        <v xml:space="preserve">CONSTRUCCIÓN DE GIMNASIO AL AIRE LIBRE, JUEGOS INFANTILES Y CAJONES DE ESTACIONAMIENTO </v>
      </c>
      <c r="C121" s="207" t="str">
        <f>+'ANEXO 7'!C61</f>
        <v>CAMELLÓN DE CALZ. REYES HERÓLES, MARIO COLÍN Y TEQUEXQUINÁHUAC, COLONIA LA JOYA IXTACALA</v>
      </c>
      <c r="D121" s="209">
        <f>+'ANEXO 7'!D61</f>
        <v>0</v>
      </c>
      <c r="E121" s="209">
        <f>+'ANEXO 7'!E61</f>
        <v>0</v>
      </c>
      <c r="F121" s="209" t="str">
        <f>+'ANEXO 7'!F60</f>
        <v xml:space="preserve">EDIFICADORA BARRANCO, S.A. DE C.V. EN PARTICIPACIÓN CONJUNTA CON URGENCIAS ASFÁLTICAS, S.A. DE C.V. </v>
      </c>
      <c r="G121" s="209" t="str">
        <f>+'ANEXO 7'!G60</f>
        <v>TLAL-DGOP-PIM-LP-005-14</v>
      </c>
      <c r="H121" s="229"/>
      <c r="I121" s="229"/>
      <c r="J121" s="209" t="e">
        <f>+'ANEXO 7'!#REF!</f>
        <v>#REF!</v>
      </c>
      <c r="K121" s="204" t="e">
        <f>+'ANEXO 7'!#REF!</f>
        <v>#REF!</v>
      </c>
      <c r="L121" s="204" t="e">
        <f>+'ANEXO 7'!#REF!</f>
        <v>#REF!</v>
      </c>
      <c r="M121" s="204" t="e">
        <f>+'ANEXO 7'!#REF!</f>
        <v>#REF!</v>
      </c>
      <c r="N121" s="204" t="e">
        <f>+'ANEXO 7'!#REF!</f>
        <v>#REF!</v>
      </c>
    </row>
    <row r="122" spans="1:14" ht="45">
      <c r="A122" s="224">
        <v>3</v>
      </c>
      <c r="B122" s="207" t="str">
        <f>+'ANEXO 7'!B62</f>
        <v xml:space="preserve">CONSTRUCCIÓN DE CENTRO CULTURAL Y RECREATIVO (GIMNASIO, SALÓN DE USOS MÚLTIPLES, ESTACIONAMIENTO.) </v>
      </c>
      <c r="C122" s="207" t="str">
        <f>+'ANEXO 7'!C62</f>
        <v>AVENIDA ANDSA SIN NÚMERO ESQUINA NAUCALPAN Y 24 DE FEBRERO, COLONIA NUEVA IXTACALA</v>
      </c>
      <c r="D122" s="209">
        <f>+'ANEXO 7'!D62</f>
        <v>0</v>
      </c>
      <c r="E122" s="209">
        <f>+'ANEXO 7'!E62</f>
        <v>0</v>
      </c>
      <c r="F122" s="209">
        <f>+'ANEXO 7'!F62</f>
        <v>0</v>
      </c>
      <c r="G122" s="209">
        <f>+'ANEXO 7'!G62</f>
        <v>0</v>
      </c>
      <c r="H122" s="229"/>
      <c r="I122" s="229"/>
      <c r="J122" s="209" t="e">
        <f>+'ANEXO 7'!#REF!</f>
        <v>#REF!</v>
      </c>
      <c r="K122" s="204" t="e">
        <f>+'ANEXO 7'!#REF!</f>
        <v>#REF!</v>
      </c>
      <c r="L122" s="204" t="e">
        <f>+'ANEXO 7'!#REF!</f>
        <v>#REF!</v>
      </c>
      <c r="M122" s="204" t="e">
        <f>+'ANEXO 7'!#REF!</f>
        <v>#REF!</v>
      </c>
      <c r="N122" s="204" t="e">
        <f>+'ANEXO 7'!#REF!</f>
        <v>#REF!</v>
      </c>
    </row>
    <row r="123" spans="1:14" ht="33.75">
      <c r="A123" s="224">
        <v>1</v>
      </c>
      <c r="B123" s="207" t="str">
        <f>+'ANEXO 7'!B66</f>
        <v>CONSTRUCCIÓN DE SALÓN INTEGRAL DE USOS MÚLTIPLES CON CONSULTORIOS Y JUEGOS PÚBLICOS Y CERRADOS, PISTA DE PATINAJE Y BAILE TECHADO.</v>
      </c>
      <c r="C123" s="207" t="str">
        <f>+'ANEXO 7'!C66</f>
        <v>DEPORTIVO CARLOS HERMOSILLO (SANTA CECILIA) Y PROLONGACIÓN 100 METROS VALLEJO</v>
      </c>
      <c r="D123" s="209">
        <f>+'ANEXO 7'!D66</f>
        <v>10000000</v>
      </c>
      <c r="E123" s="209">
        <f>+'ANEXO 7'!E66</f>
        <v>9993369.3300000001</v>
      </c>
      <c r="F123" s="209" t="str">
        <f>+'ANEXO 7'!F66</f>
        <v>GRUPO NUFRA, S.A. DE C.V.</v>
      </c>
      <c r="G123" s="209" t="str">
        <f>+'ANEXO 7'!G66</f>
        <v>TLAL-DGOP-PIM-LP-008-14</v>
      </c>
      <c r="H123" s="229"/>
      <c r="I123" s="229"/>
      <c r="J123" s="209" t="e">
        <f>+'ANEXO 7'!#REF!</f>
        <v>#REF!</v>
      </c>
      <c r="K123" s="204" t="e">
        <f>+'ANEXO 7'!#REF!</f>
        <v>#REF!</v>
      </c>
      <c r="L123" s="204" t="e">
        <f>+'ANEXO 7'!#REF!</f>
        <v>#REF!</v>
      </c>
      <c r="M123" s="204" t="e">
        <f>+'ANEXO 7'!#REF!</f>
        <v>#REF!</v>
      </c>
      <c r="N123" s="204" t="e">
        <f>+'ANEXO 7'!#REF!</f>
        <v>#REF!</v>
      </c>
    </row>
    <row r="124" spans="1:14" ht="22.5">
      <c r="A124" s="224">
        <v>2</v>
      </c>
      <c r="B124" s="207" t="str">
        <f>+'ANEXO 7'!B67</f>
        <v>REHABILITACIÓN/RECUPERACIÓN DE ESPACIOS PÚBLICOS.</v>
      </c>
      <c r="C124" s="207" t="str">
        <f>+'ANEXO 7'!C67</f>
        <v>PARQUE LOMA BONITA, COLONIA LOMA BONITA</v>
      </c>
      <c r="D124" s="209">
        <f>+'ANEXO 7'!D67</f>
        <v>0</v>
      </c>
      <c r="E124" s="209">
        <f>+'ANEXO 7'!E67</f>
        <v>0</v>
      </c>
      <c r="F124" s="209">
        <f>+'ANEXO 7'!F67</f>
        <v>0</v>
      </c>
      <c r="G124" s="209">
        <f>+'ANEXO 7'!G67</f>
        <v>0</v>
      </c>
      <c r="H124" s="229"/>
      <c r="I124" s="229"/>
      <c r="J124" s="209" t="e">
        <f>+'ANEXO 7'!#REF!</f>
        <v>#REF!</v>
      </c>
      <c r="K124" s="204" t="e">
        <f>+'ANEXO 7'!#REF!</f>
        <v>#REF!</v>
      </c>
      <c r="L124" s="204" t="e">
        <f>+'ANEXO 7'!#REF!</f>
        <v>#REF!</v>
      </c>
      <c r="M124" s="204" t="e">
        <f>+'ANEXO 7'!#REF!</f>
        <v>#REF!</v>
      </c>
      <c r="N124" s="204" t="e">
        <f>+'ANEXO 7'!#REF!</f>
        <v>#REF!</v>
      </c>
    </row>
    <row r="125" spans="1:14" ht="22.5">
      <c r="A125" s="224">
        <v>3</v>
      </c>
      <c r="B125" s="207">
        <f>+'ANEXO 7'!B68</f>
        <v>0</v>
      </c>
      <c r="C125" s="207" t="str">
        <f>+'ANEXO 7'!C68</f>
        <v>PARQUE COLONIA IZCALLI DEL RÍO, COLONIA IZCALLI DEL RIO</v>
      </c>
      <c r="D125" s="209">
        <f>+'ANEXO 7'!D68</f>
        <v>0</v>
      </c>
      <c r="E125" s="209">
        <f>+'ANEXO 7'!E68</f>
        <v>0</v>
      </c>
      <c r="F125" s="209">
        <f>+'ANEXO 7'!F68</f>
        <v>0</v>
      </c>
      <c r="G125" s="209">
        <f>+'ANEXO 7'!G68</f>
        <v>0</v>
      </c>
      <c r="H125" s="229"/>
      <c r="I125" s="229"/>
      <c r="J125" s="209" t="e">
        <f>+'ANEXO 7'!#REF!</f>
        <v>#REF!</v>
      </c>
      <c r="K125" s="204" t="e">
        <f>+'ANEXO 7'!#REF!</f>
        <v>#REF!</v>
      </c>
      <c r="L125" s="204" t="e">
        <f>+'ANEXO 7'!#REF!</f>
        <v>#REF!</v>
      </c>
      <c r="M125" s="204" t="e">
        <f>+'ANEXO 7'!#REF!</f>
        <v>#REF!</v>
      </c>
      <c r="N125" s="204" t="e">
        <f>+'ANEXO 7'!#REF!</f>
        <v>#REF!</v>
      </c>
    </row>
    <row r="126" spans="1:14">
      <c r="A126" s="224">
        <v>4</v>
      </c>
      <c r="B126" s="207">
        <f>+'ANEXO 7'!B69</f>
        <v>0</v>
      </c>
      <c r="C126" s="207" t="str">
        <f>+'ANEXO 7'!C69</f>
        <v>PARQUE ENRIQUE YÁÑEZ</v>
      </c>
      <c r="D126" s="209">
        <f>+'ANEXO 7'!D69</f>
        <v>0</v>
      </c>
      <c r="E126" s="209">
        <f>+'ANEXO 7'!E69</f>
        <v>0</v>
      </c>
      <c r="F126" s="209">
        <f>+'ANEXO 7'!F69</f>
        <v>0</v>
      </c>
      <c r="G126" s="209">
        <f>+'ANEXO 7'!G69</f>
        <v>0</v>
      </c>
      <c r="H126" s="229"/>
      <c r="I126" s="229"/>
      <c r="J126" s="209" t="e">
        <f>+'ANEXO 7'!#REF!</f>
        <v>#REF!</v>
      </c>
      <c r="K126" s="204" t="e">
        <f>+'ANEXO 7'!#REF!</f>
        <v>#REF!</v>
      </c>
      <c r="L126" s="204" t="e">
        <f>+'ANEXO 7'!#REF!</f>
        <v>#REF!</v>
      </c>
      <c r="M126" s="204" t="e">
        <f>+'ANEXO 7'!#REF!</f>
        <v>#REF!</v>
      </c>
      <c r="N126" s="204" t="e">
        <f>+'ANEXO 7'!#REF!</f>
        <v>#REF!</v>
      </c>
    </row>
    <row r="127" spans="1:14" ht="22.5">
      <c r="A127" s="224">
        <v>5</v>
      </c>
      <c r="B127" s="207">
        <f>+'ANEXO 7'!B70</f>
        <v>0</v>
      </c>
      <c r="C127" s="207" t="str">
        <f>+'ANEXO 7'!C70</f>
        <v>PARQUE DILIGENCIAS, COL. TABLA HONDA</v>
      </c>
      <c r="D127" s="209">
        <f>+'ANEXO 7'!D70</f>
        <v>0</v>
      </c>
      <c r="E127" s="209">
        <f>+'ANEXO 7'!E70</f>
        <v>0</v>
      </c>
      <c r="F127" s="209">
        <f>+'ANEXO 7'!F70</f>
        <v>0</v>
      </c>
      <c r="G127" s="209">
        <f>+'ANEXO 7'!G70</f>
        <v>0</v>
      </c>
      <c r="H127" s="229"/>
      <c r="I127" s="229"/>
      <c r="J127" s="209" t="e">
        <f>+'ANEXO 7'!#REF!</f>
        <v>#REF!</v>
      </c>
      <c r="K127" s="204" t="e">
        <f>+'ANEXO 7'!#REF!</f>
        <v>#REF!</v>
      </c>
      <c r="L127" s="204" t="e">
        <f>+'ANEXO 7'!#REF!</f>
        <v>#REF!</v>
      </c>
      <c r="M127" s="204" t="e">
        <f>+'ANEXO 7'!#REF!</f>
        <v>#REF!</v>
      </c>
      <c r="N127" s="204" t="e">
        <f>+'ANEXO 7'!#REF!</f>
        <v>#REF!</v>
      </c>
    </row>
    <row r="128" spans="1:14" ht="56.25">
      <c r="A128" s="224">
        <v>1</v>
      </c>
      <c r="B128" s="207" t="str">
        <f>+'ANEXO 7'!B74</f>
        <v>CONSTRUCCIÓN DE CASA DE USOS MÚLTIPLES</v>
      </c>
      <c r="C128" s="207" t="str">
        <f>+'ANEXO 7'!C74</f>
        <v>PROLONGACIÓN VALLEJO - 100 METROS (A UN COSTADO DEL JARDÍN DE NIÑOS "DEFENSORES DE LA PATRIA" Y ESCUELA SECUNDARIA 121)</v>
      </c>
      <c r="D128" s="209">
        <f>+'ANEXO 7'!D74</f>
        <v>10000000</v>
      </c>
      <c r="E128" s="209">
        <f>+'ANEXO 7'!E74</f>
        <v>9997431.1399999987</v>
      </c>
      <c r="F128" s="209" t="str">
        <f>+'ANEXO 7'!F74</f>
        <v>CONSTRUCTORA LIBERIA, S.A. DE C.V.</v>
      </c>
      <c r="G128" s="209" t="str">
        <f>+'ANEXO 7'!G74</f>
        <v>TLAL-DGOP-PIM-LP-006-14</v>
      </c>
      <c r="H128" s="229"/>
      <c r="I128" s="229"/>
      <c r="J128" s="209" t="e">
        <f>+'ANEXO 7'!#REF!</f>
        <v>#REF!</v>
      </c>
      <c r="K128" s="204" t="e">
        <f>+'ANEXO 7'!#REF!</f>
        <v>#REF!</v>
      </c>
      <c r="L128" s="204" t="e">
        <f>+'ANEXO 7'!#REF!</f>
        <v>#REF!</v>
      </c>
      <c r="M128" s="204" t="e">
        <f>+'ANEXO 7'!#REF!</f>
        <v>#REF!</v>
      </c>
      <c r="N128" s="204" t="e">
        <f>+'ANEXO 7'!#REF!</f>
        <v>#REF!</v>
      </c>
    </row>
    <row r="129" spans="1:14" ht="33.75">
      <c r="A129" s="224">
        <v>2</v>
      </c>
      <c r="B129" s="207" t="str">
        <f>+'ANEXO 7'!B75</f>
        <v>REMODELACIÓN DE PARQUE</v>
      </c>
      <c r="C129" s="207" t="str">
        <f>+'ANEXO 7'!C75</f>
        <v>CALLE CLAVEL, ARROYO SECO Y GERANIO, PUEBLO SAN MIGUEL CHALMA</v>
      </c>
      <c r="D129" s="209">
        <f>+'ANEXO 7'!D75</f>
        <v>0</v>
      </c>
      <c r="E129" s="209">
        <f>+'ANEXO 7'!E75</f>
        <v>0</v>
      </c>
      <c r="F129" s="209">
        <f>+'ANEXO 7'!F75</f>
        <v>0</v>
      </c>
      <c r="G129" s="209">
        <f>+'ANEXO 7'!G75</f>
        <v>0</v>
      </c>
      <c r="H129" s="229"/>
      <c r="I129" s="229"/>
      <c r="J129" s="209" t="e">
        <f>+'ANEXO 7'!#REF!</f>
        <v>#REF!</v>
      </c>
      <c r="K129" s="204" t="e">
        <f>+'ANEXO 7'!#REF!</f>
        <v>#REF!</v>
      </c>
      <c r="L129" s="204" t="e">
        <f>+'ANEXO 7'!#REF!</f>
        <v>#REF!</v>
      </c>
      <c r="M129" s="204" t="e">
        <f>+'ANEXO 7'!#REF!</f>
        <v>#REF!</v>
      </c>
      <c r="N129" s="204" t="e">
        <f>+'ANEXO 7'!#REF!</f>
        <v>#REF!</v>
      </c>
    </row>
    <row r="130" spans="1:14" ht="45">
      <c r="A130" s="224">
        <v>3</v>
      </c>
      <c r="B130" s="207" t="str">
        <f>+'ANEXO 7'!B76</f>
        <v>PAVIMENTACIÓN CON CONCRETO HIDRÁULICO</v>
      </c>
      <c r="C130" s="207" t="str">
        <f>+'ANEXO 7'!C76</f>
        <v>CALLE GUADALUPE VICTORIA, DE AVENIDA BENITO JUÁREZ A FELIPE ÁNGELES, PUEBLO SAN LUCAS PATONI</v>
      </c>
      <c r="D130" s="209">
        <f>+'ANEXO 7'!D76</f>
        <v>0</v>
      </c>
      <c r="E130" s="209">
        <f>+'ANEXO 7'!E76</f>
        <v>0</v>
      </c>
      <c r="F130" s="209">
        <f>+'ANEXO 7'!F76</f>
        <v>0</v>
      </c>
      <c r="G130" s="209">
        <f>+'ANEXO 7'!G76</f>
        <v>0</v>
      </c>
      <c r="H130" s="229"/>
      <c r="I130" s="229"/>
      <c r="J130" s="209" t="e">
        <f>+'ANEXO 7'!#REF!</f>
        <v>#REF!</v>
      </c>
      <c r="K130" s="204" t="e">
        <f>+'ANEXO 7'!#REF!</f>
        <v>#REF!</v>
      </c>
      <c r="L130" s="204" t="e">
        <f>+'ANEXO 7'!#REF!</f>
        <v>#REF!</v>
      </c>
      <c r="M130" s="204" t="e">
        <f>+'ANEXO 7'!#REF!</f>
        <v>#REF!</v>
      </c>
      <c r="N130" s="204" t="e">
        <f>+'ANEXO 7'!#REF!</f>
        <v>#REF!</v>
      </c>
    </row>
    <row r="131" spans="1:14" ht="33.75">
      <c r="A131" s="224">
        <v>4</v>
      </c>
      <c r="B131" s="207" t="str">
        <f>+'ANEXO 7'!B77</f>
        <v>PAVIMENTACIÓN CON CONCRETO HIDRÁULICO</v>
      </c>
      <c r="C131" s="207" t="str">
        <f>+'ANEXO 7'!C77</f>
        <v>CALLE PIRULES DE  CALLE GRANADOS A CALLE CEREZOS, COLONIA LA ARBOLEDA</v>
      </c>
      <c r="D131" s="209">
        <f>+'ANEXO 7'!D77</f>
        <v>0</v>
      </c>
      <c r="E131" s="209">
        <f>+'ANEXO 7'!E77</f>
        <v>0</v>
      </c>
      <c r="F131" s="209">
        <f>+'ANEXO 7'!F77</f>
        <v>0</v>
      </c>
      <c r="G131" s="209">
        <f>+'ANEXO 7'!G77</f>
        <v>0</v>
      </c>
      <c r="H131" s="229"/>
      <c r="I131" s="229"/>
      <c r="J131" s="209" t="e">
        <f>+'ANEXO 7'!#REF!</f>
        <v>#REF!</v>
      </c>
      <c r="K131" s="204" t="e">
        <f>+'ANEXO 7'!#REF!</f>
        <v>#REF!</v>
      </c>
      <c r="L131" s="204" t="e">
        <f>+'ANEXO 7'!#REF!</f>
        <v>#REF!</v>
      </c>
      <c r="M131" s="204" t="e">
        <f>+'ANEXO 7'!#REF!</f>
        <v>#REF!</v>
      </c>
      <c r="N131" s="204" t="e">
        <f>+'ANEXO 7'!#REF!</f>
        <v>#REF!</v>
      </c>
    </row>
    <row r="132" spans="1:14" ht="22.5">
      <c r="A132" s="224">
        <v>5</v>
      </c>
      <c r="B132" s="207" t="str">
        <f>+'ANEXO 7'!B78</f>
        <v>CONSTRUCCIÓN DE CASA DE LA TERCERA EDAD</v>
      </c>
      <c r="C132" s="207" t="str">
        <f>+'ANEXO 7'!C78</f>
        <v>CALLE TOLTECAS Y XOLOTL, COLONIA EL ARENAL</v>
      </c>
      <c r="D132" s="209">
        <f>+'ANEXO 7'!D78</f>
        <v>0</v>
      </c>
      <c r="E132" s="209">
        <f>+'ANEXO 7'!E78</f>
        <v>0</v>
      </c>
      <c r="F132" s="209">
        <f>+'ANEXO 7'!F78</f>
        <v>0</v>
      </c>
      <c r="G132" s="209">
        <f>+'ANEXO 7'!G78</f>
        <v>0</v>
      </c>
      <c r="H132" s="229"/>
      <c r="I132" s="229"/>
      <c r="J132" s="209" t="e">
        <f>+'ANEXO 7'!#REF!</f>
        <v>#REF!</v>
      </c>
      <c r="K132" s="204" t="e">
        <f>+'ANEXO 7'!#REF!</f>
        <v>#REF!</v>
      </c>
      <c r="L132" s="204" t="e">
        <f>+'ANEXO 7'!#REF!</f>
        <v>#REF!</v>
      </c>
      <c r="M132" s="204" t="e">
        <f>+'ANEXO 7'!#REF!</f>
        <v>#REF!</v>
      </c>
      <c r="N132" s="204" t="e">
        <f>+'ANEXO 7'!#REF!</f>
        <v>#REF!</v>
      </c>
    </row>
    <row r="133" spans="1:14" ht="22.5">
      <c r="A133" s="224">
        <v>6</v>
      </c>
      <c r="B133" s="207" t="str">
        <f>+'ANEXO 7'!B79</f>
        <v>CONSTRUCCIÓN DE MURO DE CONTENCIÓN</v>
      </c>
      <c r="C133" s="207" t="str">
        <f>+'ANEXO 7'!C79</f>
        <v xml:space="preserve">CALLE IXTLIXOCHITL, COLONIA EL TENAYO </v>
      </c>
      <c r="D133" s="209">
        <f>+'ANEXO 7'!D79</f>
        <v>0</v>
      </c>
      <c r="E133" s="209">
        <f>+'ANEXO 7'!E79</f>
        <v>0</v>
      </c>
      <c r="F133" s="209">
        <f>+'ANEXO 7'!F79</f>
        <v>0</v>
      </c>
      <c r="G133" s="209">
        <f>+'ANEXO 7'!G79</f>
        <v>0</v>
      </c>
      <c r="H133" s="229"/>
      <c r="I133" s="229"/>
      <c r="J133" s="209" t="e">
        <f>+'ANEXO 7'!#REF!</f>
        <v>#REF!</v>
      </c>
      <c r="K133" s="204" t="e">
        <f>+'ANEXO 7'!#REF!</f>
        <v>#REF!</v>
      </c>
      <c r="L133" s="204" t="e">
        <f>+'ANEXO 7'!#REF!</f>
        <v>#REF!</v>
      </c>
      <c r="M133" s="204" t="e">
        <f>+'ANEXO 7'!#REF!</f>
        <v>#REF!</v>
      </c>
      <c r="N133" s="204" t="e">
        <f>+'ANEXO 7'!#REF!</f>
        <v>#REF!</v>
      </c>
    </row>
    <row r="134" spans="1:14" ht="22.5">
      <c r="A134" s="224">
        <v>7</v>
      </c>
      <c r="B134" s="207" t="str">
        <f>+'ANEXO 7'!B80</f>
        <v>CONSTRUCCIÓN DE MURO DE CONTENCIÓN</v>
      </c>
      <c r="C134" s="207" t="str">
        <f>+'ANEXO 7'!C80</f>
        <v>CALLE FRANCISCO VILLA NO. 146, PUEBLO SAN LUCAS PATONI</v>
      </c>
      <c r="D134" s="209">
        <f>+'ANEXO 7'!D80</f>
        <v>0</v>
      </c>
      <c r="E134" s="209">
        <f>+'ANEXO 7'!E80</f>
        <v>0</v>
      </c>
      <c r="F134" s="209">
        <f>+'ANEXO 7'!F80</f>
        <v>0</v>
      </c>
      <c r="G134" s="209">
        <f>+'ANEXO 7'!G80</f>
        <v>0</v>
      </c>
      <c r="H134" s="229"/>
      <c r="I134" s="229"/>
      <c r="J134" s="209" t="e">
        <f>+'ANEXO 7'!#REF!</f>
        <v>#REF!</v>
      </c>
      <c r="K134" s="204" t="e">
        <f>+'ANEXO 7'!#REF!</f>
        <v>#REF!</v>
      </c>
      <c r="L134" s="204" t="e">
        <f>+'ANEXO 7'!#REF!</f>
        <v>#REF!</v>
      </c>
      <c r="M134" s="204" t="e">
        <f>+'ANEXO 7'!#REF!</f>
        <v>#REF!</v>
      </c>
      <c r="N134" s="204" t="e">
        <f>+'ANEXO 7'!#REF!</f>
        <v>#REF!</v>
      </c>
    </row>
    <row r="135" spans="1:14" ht="33.75">
      <c r="A135" s="224">
        <v>8</v>
      </c>
      <c r="B135" s="207" t="str">
        <f>+'ANEXO 7'!B81</f>
        <v>PAVIMENTACIÓN CON CONCRETO HIDRÁULICO</v>
      </c>
      <c r="C135" s="207" t="str">
        <f>+'ANEXO 7'!C81</f>
        <v>CALLE PUERTO VICTORIA DE AVENIDA DEL PUERTO A PUERTO PRÍNCIPE, COLONIA EL PUERTO</v>
      </c>
      <c r="D135" s="209">
        <f>+'ANEXO 7'!D81</f>
        <v>0</v>
      </c>
      <c r="E135" s="209">
        <f>+'ANEXO 7'!E81</f>
        <v>0</v>
      </c>
      <c r="F135" s="209">
        <f>+'ANEXO 7'!F81</f>
        <v>0</v>
      </c>
      <c r="G135" s="209">
        <f>+'ANEXO 7'!G81</f>
        <v>0</v>
      </c>
      <c r="H135" s="229"/>
      <c r="I135" s="229"/>
      <c r="J135" s="209" t="e">
        <f>+'ANEXO 7'!#REF!</f>
        <v>#REF!</v>
      </c>
      <c r="K135" s="204" t="e">
        <f>+'ANEXO 7'!#REF!</f>
        <v>#REF!</v>
      </c>
      <c r="L135" s="204" t="e">
        <f>+'ANEXO 7'!#REF!</f>
        <v>#REF!</v>
      </c>
      <c r="M135" s="204" t="e">
        <f>+'ANEXO 7'!#REF!</f>
        <v>#REF!</v>
      </c>
      <c r="N135" s="204" t="e">
        <f>+'ANEXO 7'!#REF!</f>
        <v>#REF!</v>
      </c>
    </row>
    <row r="136" spans="1:14" ht="45">
      <c r="A136" s="224">
        <v>1</v>
      </c>
      <c r="B136" s="207" t="str">
        <f>+'ANEXO 7'!B85</f>
        <v xml:space="preserve">PAVIMENTACIÓN </v>
      </c>
      <c r="C136" s="207" t="str">
        <f>+'ANEXO 7'!C85</f>
        <v>AVENIDA FEDERAL TRAMO VIDRIO PLANO A NOVENA DE MORELOS, COLONIA LOMAS DE SAN JUAN IXHUATEPEC</v>
      </c>
      <c r="D136" s="209">
        <f>+'ANEXO 7'!D85</f>
        <v>10000000</v>
      </c>
      <c r="E136" s="209">
        <f>+'ANEXO 7'!E85</f>
        <v>9990776.8900000006</v>
      </c>
      <c r="F136" s="209" t="str">
        <f>+'ANEXO 7'!F85</f>
        <v>MULTINACIONALES MARTINEZ GREY, S.A. DE C.V.</v>
      </c>
      <c r="G136" s="209" t="str">
        <f>+'ANEXO 7'!G85</f>
        <v>TLAL-DGOP-PIM-LP-009-14</v>
      </c>
      <c r="H136" s="229"/>
      <c r="I136" s="229"/>
      <c r="J136" s="209" t="e">
        <f>+'ANEXO 7'!#REF!</f>
        <v>#REF!</v>
      </c>
      <c r="K136" s="204" t="e">
        <f>+'ANEXO 7'!#REF!</f>
        <v>#REF!</v>
      </c>
      <c r="L136" s="204" t="e">
        <f>+'ANEXO 7'!#REF!</f>
        <v>#REF!</v>
      </c>
      <c r="M136" s="204" t="e">
        <f>+'ANEXO 7'!#REF!</f>
        <v>#REF!</v>
      </c>
      <c r="N136" s="204" t="e">
        <f>+'ANEXO 7'!#REF!</f>
        <v>#REF!</v>
      </c>
    </row>
    <row r="137" spans="1:14" ht="33.75">
      <c r="A137" s="224">
        <v>2</v>
      </c>
      <c r="B137" s="207" t="str">
        <f>+'ANEXO 7'!B86</f>
        <v xml:space="preserve">CONSTRUCCIÓN DE GUARDERÍA </v>
      </c>
      <c r="C137" s="207" t="str">
        <f>+'ANEXO 7'!C86</f>
        <v>CALLE IGNACIO ZARAGOZA NO. 14, ENTRE APOLO XI Y PETROLEROS, PUEBLO DE SAN JUAN IXHUATEPEC</v>
      </c>
      <c r="D137" s="209">
        <f>+'ANEXO 7'!D86</f>
        <v>0</v>
      </c>
      <c r="E137" s="209">
        <f>+'ANEXO 7'!E86</f>
        <v>0</v>
      </c>
      <c r="F137" s="209">
        <f>+'ANEXO 7'!F86</f>
        <v>0</v>
      </c>
      <c r="G137" s="209">
        <f>+'ANEXO 7'!G86</f>
        <v>0</v>
      </c>
      <c r="H137" s="229"/>
      <c r="I137" s="229"/>
      <c r="J137" s="209" t="e">
        <f>+'ANEXO 7'!#REF!</f>
        <v>#REF!</v>
      </c>
      <c r="K137" s="204" t="e">
        <f>+'ANEXO 7'!#REF!</f>
        <v>#REF!</v>
      </c>
      <c r="L137" s="204" t="e">
        <f>+'ANEXO 7'!#REF!</f>
        <v>#REF!</v>
      </c>
      <c r="M137" s="204" t="e">
        <f>+'ANEXO 7'!#REF!</f>
        <v>#REF!</v>
      </c>
      <c r="N137" s="204" t="e">
        <f>+'ANEXO 7'!#REF!</f>
        <v>#REF!</v>
      </c>
    </row>
    <row r="138" spans="1:14" ht="33.75">
      <c r="A138" s="224">
        <v>3</v>
      </c>
      <c r="B138" s="207" t="str">
        <f>+'ANEXO 7'!B87</f>
        <v xml:space="preserve">CONSTRUCCIÓN DE TEATRO AL AIRE LIBRE </v>
      </c>
      <c r="C138" s="207" t="str">
        <f>+'ANEXO 7'!C87</f>
        <v>EXPLANADA DEL MERCADO EL JARAL, COLONIA LÁZARO CÁRDENAS 3A SECCIÓN</v>
      </c>
      <c r="D138" s="209">
        <f>+'ANEXO 7'!D87</f>
        <v>0</v>
      </c>
      <c r="E138" s="209">
        <f>+'ANEXO 7'!E87</f>
        <v>0</v>
      </c>
      <c r="F138" s="209">
        <f>+'ANEXO 7'!F87</f>
        <v>0</v>
      </c>
      <c r="G138" s="209">
        <f>+'ANEXO 7'!G87</f>
        <v>0</v>
      </c>
      <c r="H138" s="229"/>
      <c r="I138" s="229"/>
      <c r="J138" s="209" t="e">
        <f>+'ANEXO 7'!#REF!</f>
        <v>#REF!</v>
      </c>
      <c r="K138" s="204" t="e">
        <f>+'ANEXO 7'!#REF!</f>
        <v>#REF!</v>
      </c>
      <c r="L138" s="204" t="e">
        <f>+'ANEXO 7'!#REF!</f>
        <v>#REF!</v>
      </c>
      <c r="M138" s="204" t="e">
        <f>+'ANEXO 7'!#REF!</f>
        <v>#REF!</v>
      </c>
      <c r="N138" s="204" t="e">
        <f>+'ANEXO 7'!#REF!</f>
        <v>#REF!</v>
      </c>
    </row>
    <row r="139" spans="1:14" ht="56.25">
      <c r="A139" s="224">
        <v>4</v>
      </c>
      <c r="B139" s="207" t="str">
        <f>+'ANEXO 7'!B88</f>
        <v>PAVIMENTACIÓN CON CONCRETO HIDRÁULICO</v>
      </c>
      <c r="C139" s="207" t="str">
        <f>+'ANEXO 7'!C88</f>
        <v>CALLE CLUB EXCURSIONISTAS GERIFALCOS ENTRE CALLE ALPINO COYOTES Y ALPINISTAS DE MÉXICO, COLONIA LÁZARO CÁRDENAS 2ª SECCIÓN</v>
      </c>
      <c r="D139" s="209">
        <f>+'ANEXO 7'!D88</f>
        <v>0</v>
      </c>
      <c r="E139" s="209">
        <f>+'ANEXO 7'!E88</f>
        <v>0</v>
      </c>
      <c r="F139" s="209">
        <f>+'ANEXO 7'!F88</f>
        <v>0</v>
      </c>
      <c r="G139" s="209">
        <f>+'ANEXO 7'!G88</f>
        <v>0</v>
      </c>
      <c r="H139" s="229"/>
      <c r="I139" s="229"/>
      <c r="J139" s="209" t="e">
        <f>+'ANEXO 7'!#REF!</f>
        <v>#REF!</v>
      </c>
      <c r="K139" s="204" t="e">
        <f>+'ANEXO 7'!#REF!</f>
        <v>#REF!</v>
      </c>
      <c r="L139" s="204" t="e">
        <f>+'ANEXO 7'!#REF!</f>
        <v>#REF!</v>
      </c>
      <c r="M139" s="204" t="e">
        <f>+'ANEXO 7'!#REF!</f>
        <v>#REF!</v>
      </c>
      <c r="N139" s="204" t="e">
        <f>+'ANEXO 7'!#REF!</f>
        <v>#REF!</v>
      </c>
    </row>
    <row r="140" spans="1:14" ht="22.5">
      <c r="A140" s="224">
        <v>1</v>
      </c>
      <c r="B140" s="207" t="str">
        <f>+'ANEXO 7'!B92</f>
        <v>REHABILITACIÓN DEPORTIVO "CARACOLES"</v>
      </c>
      <c r="C140" s="207" t="str">
        <f>+'ANEXO 7'!C92</f>
        <v>CALLE URUAPAN SIN NÚMERO, COLONIA CONSTITUCIÓN DE 1917</v>
      </c>
      <c r="D140" s="209">
        <f>+'ANEXO 7'!D92</f>
        <v>10000000</v>
      </c>
      <c r="E140" s="209">
        <f>+'ANEXO 7'!E92</f>
        <v>9996167.7400000002</v>
      </c>
      <c r="F140" s="209" t="str">
        <f>+'ANEXO 7'!F92</f>
        <v>EL ING. LUCIO GUTIÉRREZ HERNÁNDEZ</v>
      </c>
      <c r="G140" s="209" t="str">
        <f>+'ANEXO 7'!G92</f>
        <v>TLAL-DGOP-PIM-LP-012-14</v>
      </c>
      <c r="H140" s="229"/>
      <c r="I140" s="229"/>
      <c r="J140" s="209" t="e">
        <f>+'ANEXO 7'!#REF!</f>
        <v>#REF!</v>
      </c>
      <c r="K140" s="204" t="e">
        <f>+'ANEXO 7'!#REF!</f>
        <v>#REF!</v>
      </c>
      <c r="L140" s="204" t="e">
        <f>+'ANEXO 7'!#REF!</f>
        <v>#REF!</v>
      </c>
      <c r="M140" s="204" t="e">
        <f>+'ANEXO 7'!#REF!</f>
        <v>#REF!</v>
      </c>
      <c r="N140" s="204" t="e">
        <f>+'ANEXO 7'!#REF!</f>
        <v>#REF!</v>
      </c>
    </row>
    <row r="141" spans="1:14" ht="22.5">
      <c r="A141" s="224">
        <v>2</v>
      </c>
      <c r="B141" s="207" t="str">
        <f>+'ANEXO 7'!B93</f>
        <v>CONSTRUCCIÓN DE MURO DE CONTENCIÓN</v>
      </c>
      <c r="C141" s="207" t="str">
        <f>+'ANEXO 7'!C93</f>
        <v>CALLE BOLIVIA Y COSTA RICA, COLONIA SAN JOSÉ IXHUATEPEC</v>
      </c>
      <c r="D141" s="209">
        <f>+'ANEXO 7'!D93</f>
        <v>0</v>
      </c>
      <c r="E141" s="209">
        <f>+'ANEXO 7'!E93</f>
        <v>9996167.7400000002</v>
      </c>
      <c r="F141" s="209">
        <f>+'ANEXO 7'!F93</f>
        <v>0</v>
      </c>
      <c r="G141" s="209">
        <f>+'ANEXO 7'!G93</f>
        <v>0</v>
      </c>
      <c r="H141" s="229"/>
      <c r="I141" s="229"/>
      <c r="J141" s="209" t="e">
        <f>+'ANEXO 7'!#REF!</f>
        <v>#REF!</v>
      </c>
      <c r="K141" s="204" t="e">
        <f>+'ANEXO 7'!#REF!</f>
        <v>#REF!</v>
      </c>
      <c r="L141" s="204" t="e">
        <f>+'ANEXO 7'!#REF!</f>
        <v>#REF!</v>
      </c>
      <c r="M141" s="204" t="e">
        <f>+'ANEXO 7'!#REF!</f>
        <v>#REF!</v>
      </c>
      <c r="N141" s="204" t="e">
        <f>+'ANEXO 7'!#REF!</f>
        <v>#REF!</v>
      </c>
    </row>
    <row r="142" spans="1:14" ht="33.75">
      <c r="A142" s="224">
        <v>1</v>
      </c>
      <c r="B142" s="207" t="str">
        <f>+'ANEXO 7'!B96</f>
        <v xml:space="preserve">CONSTRUCCIÓN DE TECHO PARA LA ESCUELA PRIMARIA  "ANTONIO CASO" </v>
      </c>
      <c r="C142" s="207" t="str">
        <f>+'ANEXO 7'!C96</f>
        <v>AVENIDA NECAXA NO. 30, COLONIA DIVISIÓN DEL NORTE</v>
      </c>
      <c r="D142" s="209">
        <f>+'ANEXO 7'!D96</f>
        <v>10000000</v>
      </c>
      <c r="E142" s="209">
        <f>+'ANEXO 7'!E96</f>
        <v>9997425</v>
      </c>
      <c r="F142" s="209" t="str">
        <f>+'ANEXO 7'!F96</f>
        <v>DESARROLLO Y CONSTRUCCIONES CARIBALI, S.A. DE C.V.</v>
      </c>
      <c r="G142" s="209" t="e">
        <f>+'ANEXO 7'!#REF!</f>
        <v>#REF!</v>
      </c>
      <c r="H142" s="229"/>
      <c r="I142" s="229"/>
      <c r="J142" s="209" t="e">
        <f>+'ANEXO 7'!#REF!</f>
        <v>#REF!</v>
      </c>
      <c r="K142" s="204" t="e">
        <f>+'ANEXO 7'!#REF!</f>
        <v>#REF!</v>
      </c>
      <c r="L142" s="204" t="e">
        <f>+'ANEXO 7'!#REF!</f>
        <v>#REF!</v>
      </c>
      <c r="M142" s="204" t="e">
        <f>+'ANEXO 7'!#REF!</f>
        <v>#REF!</v>
      </c>
      <c r="N142" s="204" t="e">
        <f>+'ANEXO 7'!#REF!</f>
        <v>#REF!</v>
      </c>
    </row>
    <row r="143" spans="1:14" ht="123.75">
      <c r="A143" s="224">
        <v>2</v>
      </c>
      <c r="B143" s="207" t="str">
        <f>+'ANEXO 7'!B97</f>
        <v>PAVIMENTACIÓN CON CONCRETO HIDRÁULICO</v>
      </c>
      <c r="C143" s="207" t="str">
        <f>+'ANEXO 7'!C97</f>
        <v>CALLE MIGUEL LERDO DE TEJADA DE AUTOPISTA MÉXICO PACHUCA A AV. NECAXA, AV. NECAXA DE CALLE MIGUEL LERDO DE TEJADA A CALLE ADOLFO RUIZ CORTINES, CALLE ADOLFO RUIZ CORTINES DE AV. NECAXA A CALLE DEL FERROCARRIL PRINCIPAL, CALLE DEL FERROCARRIL PRINCIPAL DE CALLE RUIZ CORTINES A AV. EMILIANO ZAPATA.</v>
      </c>
      <c r="D143" s="209">
        <f>+'ANEXO 7'!D97</f>
        <v>0</v>
      </c>
      <c r="E143" s="209">
        <f>+'ANEXO 7'!E97</f>
        <v>0</v>
      </c>
      <c r="F143" s="209">
        <f>+'ANEXO 7'!F97</f>
        <v>0</v>
      </c>
      <c r="G143" s="209" t="str">
        <f>+'ANEXO 7'!G96</f>
        <v>TLAL-DGOP-PIM-LP-011-14</v>
      </c>
      <c r="H143" s="229"/>
      <c r="I143" s="229"/>
      <c r="J143" s="209" t="e">
        <f>+'ANEXO 7'!#REF!</f>
        <v>#REF!</v>
      </c>
      <c r="K143" s="204" t="e">
        <f>+'ANEXO 7'!#REF!</f>
        <v>#REF!</v>
      </c>
      <c r="L143" s="204" t="e">
        <f>+'ANEXO 7'!#REF!</f>
        <v>#REF!</v>
      </c>
      <c r="M143" s="204" t="e">
        <f>+'ANEXO 7'!#REF!</f>
        <v>#REF!</v>
      </c>
      <c r="N143" s="204" t="e">
        <f>+'ANEXO 7'!#REF!</f>
        <v>#REF!</v>
      </c>
    </row>
    <row r="144" spans="1:14" ht="22.5">
      <c r="A144" s="224">
        <v>3</v>
      </c>
      <c r="B144" s="207" t="str">
        <f>+'ANEXO 7'!B98</f>
        <v>PAVIMENTACIÓN CON CONCRETO ASFÁLTICO</v>
      </c>
      <c r="C144" s="207" t="str">
        <f>+'ANEXO 7'!C98</f>
        <v>AVENIDA RÍO DE LOS REMEDIOS, DE AVENIDA NECAXA A VIA MORELOS.</v>
      </c>
      <c r="D144" s="209">
        <f>+'ANEXO 7'!D98</f>
        <v>0</v>
      </c>
      <c r="E144" s="209">
        <f>+'ANEXO 7'!E98</f>
        <v>0</v>
      </c>
      <c r="F144" s="209">
        <f>+'ANEXO 7'!F98</f>
        <v>0</v>
      </c>
      <c r="G144" s="209">
        <f>+'ANEXO 7'!G98</f>
        <v>0</v>
      </c>
      <c r="H144" s="229"/>
      <c r="I144" s="229"/>
      <c r="J144" s="209" t="e">
        <f>+'ANEXO 7'!#REF!</f>
        <v>#REF!</v>
      </c>
      <c r="K144" s="204" t="e">
        <f>+'ANEXO 7'!#REF!</f>
        <v>#REF!</v>
      </c>
      <c r="L144" s="204" t="e">
        <f>+'ANEXO 7'!#REF!</f>
        <v>#REF!</v>
      </c>
      <c r="M144" s="204" t="e">
        <f>+'ANEXO 7'!#REF!</f>
        <v>#REF!</v>
      </c>
      <c r="N144" s="204" t="e">
        <f>+'ANEXO 7'!#REF!</f>
        <v>#REF!</v>
      </c>
    </row>
    <row r="145" spans="1:14" ht="22.5">
      <c r="A145" s="224">
        <v>1</v>
      </c>
      <c r="B145" s="207" t="str">
        <f>+'ANEXO 8'!B10</f>
        <v>CONSTRUCCION DEL EDIFICIO DE LA COMISARIA GENERAL DE SEGURIDAD CIUDADANA</v>
      </c>
      <c r="C145" s="207" t="str">
        <f>+'ANEXO 8'!C10</f>
        <v>TLALNEPANTLA DE BAZ, CENTRO</v>
      </c>
      <c r="D145" s="208">
        <f>+'ANEXO 8'!D10</f>
        <v>103000000</v>
      </c>
      <c r="E145" s="208">
        <f>+'ANEXO 8'!F10</f>
        <v>103000000</v>
      </c>
      <c r="F145" s="207"/>
      <c r="G145" s="207"/>
      <c r="H145" s="207"/>
      <c r="I145" s="207"/>
      <c r="J145" s="207"/>
      <c r="K145" s="194" t="e">
        <f>+'ANEXO 8'!#REF!</f>
        <v>#REF!</v>
      </c>
      <c r="L145" s="218">
        <f>+'ANEXO 8'!F10</f>
        <v>103000000</v>
      </c>
      <c r="M145" s="194" t="e">
        <f>+'ANEXO 8'!#REF!</f>
        <v>#REF!</v>
      </c>
      <c r="N145" s="194" t="e">
        <f>+'ANEXO 8'!#REF!</f>
        <v>#REF!</v>
      </c>
    </row>
    <row r="146" spans="1:14" ht="33.75">
      <c r="A146" s="224">
        <v>1</v>
      </c>
      <c r="B146" s="207" t="str">
        <f>+'ANEXO 9'!B9</f>
        <v>CONSTRUCCIÓN DE UN PASO A DESNIVEL EN EL CRUCE VIAL DE LA AVENIDA TOLTECAS Y AVENIDA HIDALGO.</v>
      </c>
      <c r="C146" s="207" t="str">
        <f>+'ANEXO 9'!C9</f>
        <v>LA ROMANA</v>
      </c>
      <c r="D146" s="209">
        <f>+'ANEXO 9'!D9</f>
        <v>60000000</v>
      </c>
      <c r="E146" s="209">
        <f>+'ANEXO 9'!K9</f>
        <v>60000000</v>
      </c>
      <c r="F146" s="207"/>
      <c r="G146" s="207"/>
      <c r="H146" s="207"/>
      <c r="I146" s="207"/>
      <c r="J146" s="207"/>
      <c r="K146" s="194" t="e">
        <f>+'ANEXO 9'!#REF!</f>
        <v>#REF!</v>
      </c>
      <c r="L146" s="218">
        <f>+'ANEXO 9'!K9</f>
        <v>60000000</v>
      </c>
      <c r="M146" s="194" t="e">
        <f>+'ANEXO 9'!#REF!</f>
        <v>#REF!</v>
      </c>
      <c r="N146" s="194" t="e">
        <f>+'ANEXO 9'!#REF!</f>
        <v>#REF!</v>
      </c>
    </row>
    <row r="147" spans="1:14" ht="45">
      <c r="A147" s="224">
        <v>1</v>
      </c>
      <c r="B147" s="207" t="str">
        <f>+'ANEXO 10'!B8</f>
        <v>CONSTRUCCION DEL PUENTE VEHICULAR MARIO COLIN IV, UBICADO EN EL CRUCE DE MARIO COLIN CON PERIFERICO Y AV. DE LOS MAESTROS (PRIMERA ETAPA PAGO DE AFECTACIONES).</v>
      </c>
      <c r="C147" s="207" t="str">
        <f>+'ANEXO 10'!C8</f>
        <v>VARIAS</v>
      </c>
      <c r="D147" s="209">
        <f>+'ANEXO 10'!D8</f>
        <v>57500000</v>
      </c>
      <c r="E147" s="207"/>
      <c r="F147" s="207"/>
      <c r="G147" s="207"/>
      <c r="H147" s="207"/>
      <c r="I147" s="207"/>
      <c r="J147" s="207"/>
      <c r="K147" s="194" t="e">
        <f>+'ANEXO 10'!#REF!</f>
        <v>#REF!</v>
      </c>
      <c r="L147" s="218" t="e">
        <f>+'ANEXO 10'!#REF!</f>
        <v>#REF!</v>
      </c>
      <c r="M147" s="194" t="e">
        <f>+'ANEXO 10'!#REF!</f>
        <v>#REF!</v>
      </c>
      <c r="N147" s="194" t="e">
        <f>+'ANEXO 10'!#REF!</f>
        <v>#REF!</v>
      </c>
    </row>
    <row r="148" spans="1:14" ht="22.5">
      <c r="A148" s="224">
        <v>1</v>
      </c>
      <c r="B148" s="207" t="str">
        <f>+'ANEXO 11'!B9</f>
        <v>MODERNIZACIÓN PASEO SOR JUANA Y CALLE VALLARTA ( 1RA ETAPA)</v>
      </c>
      <c r="C148" s="207" t="str">
        <f>+'ANEXO 11'!C9</f>
        <v xml:space="preserve">CENTRO </v>
      </c>
      <c r="D148" s="208">
        <f>+'ANEXO 11'!D9</f>
        <v>72000000</v>
      </c>
      <c r="E148" s="208">
        <f>+'ANEXO 11'!E9</f>
        <v>42000000</v>
      </c>
      <c r="F148" s="207"/>
      <c r="G148" s="207"/>
      <c r="H148" s="207"/>
      <c r="I148" s="207"/>
      <c r="J148" s="207"/>
      <c r="K148" s="194" t="e">
        <f>+'ANEXO 11'!#REF!</f>
        <v>#REF!</v>
      </c>
      <c r="L148" s="218">
        <f>+'ANEXO 11'!E9</f>
        <v>42000000</v>
      </c>
      <c r="M148" s="194" t="e">
        <f>+'ANEXO 11'!#REF!</f>
        <v>#REF!</v>
      </c>
      <c r="N148" s="194" t="e">
        <f>+'ANEXO 11'!#REF!</f>
        <v>#REF!</v>
      </c>
    </row>
    <row r="149" spans="1:14" ht="45">
      <c r="A149" s="224">
        <v>1</v>
      </c>
      <c r="B149" s="207" t="str">
        <f>+'ANEXO 12'!B9</f>
        <v>PROYECTO EJECUTIVO PARA LA CONSTRUCCION DE LA SEGUNDA  ETAPA DEL PUENTE VEHICULAR MARIO COLIN IV, UBICADO EN EL CRUCE DE MARIO COLIN CON PERIFERICO Y AV. DE LOS MAESTROS.</v>
      </c>
      <c r="C149" s="207" t="str">
        <f>+'ANEXO 12'!C9</f>
        <v>VARIAS</v>
      </c>
      <c r="D149" s="209">
        <f>+'ANEXO 12'!D9</f>
        <v>4350000</v>
      </c>
      <c r="E149" s="209">
        <f>+'ANEXO 12'!E9</f>
        <v>2514670.52</v>
      </c>
      <c r="F149" s="209" t="str">
        <f>+'ANEXO 12'!F9</f>
        <v>PLANEACION URBANISMO Y CONSTRUCCIONES EN GENERAL, S.A.DE C.V.</v>
      </c>
      <c r="G149" s="210" t="str">
        <f>+'ANEXO 12'!G9</f>
        <v>TLAL-DGOP-PIM-IR-001-14</v>
      </c>
      <c r="H149" s="207"/>
      <c r="I149" s="207"/>
      <c r="J149" s="207"/>
      <c r="K149" s="194" t="e">
        <f>+'ANEXO 12'!#REF!</f>
        <v>#REF!</v>
      </c>
      <c r="L149" s="194" t="e">
        <f>+'ANEXO 12'!#REF!</f>
        <v>#REF!</v>
      </c>
      <c r="M149" s="194" t="e">
        <f>+'ANEXO 12'!#REF!</f>
        <v>#REF!</v>
      </c>
      <c r="N149" s="194" t="e">
        <f>+'ANEXO 12'!#REF!</f>
        <v>#REF!</v>
      </c>
    </row>
    <row r="150" spans="1:14" ht="67.5">
      <c r="A150" s="224">
        <v>2</v>
      </c>
      <c r="B150" s="207" t="str">
        <f>+'ANEXO 12'!B10</f>
        <v>ELABORACIÓN DE ANALISIS COSTO BENEFICIO  SIMPLIFICADO DEL PROYECTO EJECUTIVO PARA LA CONSTRUCCION DE LA SEGUNDA ETAPA DEL PUENTE VEHICULAR MARIO COLIN IV, UBICADO EN EL CRUCE DE MARIO COLIN CON PERIFERICO Y AV. DE LOS MAESTROS.</v>
      </c>
      <c r="C150" s="207" t="str">
        <f>+'ANEXO 12'!C10</f>
        <v>VARIAS</v>
      </c>
      <c r="D150" s="209">
        <f>+'ANEXO 12'!D10</f>
        <v>950000</v>
      </c>
      <c r="E150" s="209">
        <f>+'ANEXO 12'!E10</f>
        <v>949691.48</v>
      </c>
      <c r="F150" s="209" t="str">
        <f>+'ANEXO 12'!F10</f>
        <v>SERVICIOS COORPORATIVOS INTEGRALES DE MEXICO, S.A. DE C.V.</v>
      </c>
      <c r="G150" s="210" t="str">
        <f>+'ANEXO 12'!G10</f>
        <v>TLAL-DGOP-PIM-IR-002-14</v>
      </c>
      <c r="H150" s="207"/>
      <c r="I150" s="207"/>
      <c r="J150" s="207"/>
      <c r="K150" s="194" t="e">
        <f>+'ANEXO 12'!#REF!</f>
        <v>#REF!</v>
      </c>
      <c r="L150" s="194" t="e">
        <f>+'ANEXO 12'!#REF!</f>
        <v>#REF!</v>
      </c>
      <c r="M150" s="194" t="e">
        <f>+'ANEXO 12'!#REF!</f>
        <v>#REF!</v>
      </c>
      <c r="N150" s="194" t="e">
        <f>+'ANEXO 12'!#REF!</f>
        <v>#REF!</v>
      </c>
    </row>
    <row r="151" spans="1:14" ht="33.75">
      <c r="A151" s="224">
        <v>3</v>
      </c>
      <c r="B151" s="207" t="str">
        <f>+'ANEXO 12'!B11</f>
        <v>ELABORACIÓN DE ANALISIS COSTO BENEFICIO  SIMPLIFICADO  PROYECTO EJECUTIVO PARA LA CONSTRUCCION DEL POLIFORUM DIGITAL.</v>
      </c>
      <c r="C151" s="207" t="str">
        <f>+'ANEXO 12'!C11</f>
        <v>UNIDAD HABITACIONAL EL ROSARIO SECTOR III-B</v>
      </c>
      <c r="D151" s="209">
        <f>+'ANEXO 12'!D11</f>
        <v>750000</v>
      </c>
      <c r="E151" s="209">
        <f>+'ANEXO 12'!E11</f>
        <v>748767.79</v>
      </c>
      <c r="F151" s="209" t="str">
        <f>+'ANEXO 12'!F11</f>
        <v>SERVICIOS COORPORATIVOS INTEGRALES DE MEXICO, S.A. DE C.V.</v>
      </c>
      <c r="G151" s="210" t="str">
        <f>+'ANEXO 12'!G11</f>
        <v>TLAL-DGOP-PIM-IR-003-14</v>
      </c>
      <c r="H151" s="207"/>
      <c r="I151" s="207"/>
      <c r="J151" s="207"/>
      <c r="K151" s="194" t="e">
        <f>+'ANEXO 12'!#REF!</f>
        <v>#REF!</v>
      </c>
      <c r="L151" s="194" t="e">
        <f>+'ANEXO 12'!#REF!</f>
        <v>#REF!</v>
      </c>
      <c r="M151" s="194" t="e">
        <f>+'ANEXO 12'!#REF!</f>
        <v>#REF!</v>
      </c>
      <c r="N151" s="194" t="e">
        <f>+'ANEXO 12'!#REF!</f>
        <v>#REF!</v>
      </c>
    </row>
    <row r="152" spans="1:14" ht="56.25">
      <c r="A152" s="224">
        <v>4</v>
      </c>
      <c r="B152" s="207" t="str">
        <f>+'ANEXO 12'!B13</f>
        <v>ELABORACIÓN DE ANÁLISIS COSTO BENEFICIO SIMPLIFICADO Y MANIFESTACIÓN DE IMPACTO AMBIENTAL EN LA MODALIDAD DE PARTICULAR DEL PROYECTO EJECUTIVO PARA EL PROYECTO DEL PUENTE VEHÍCULAR MARIO COLIN</v>
      </c>
      <c r="C152" s="207" t="str">
        <f>+'ANEXO 12'!C13</f>
        <v>UBICADO EN LA AV. MARIO COLIN Y AYUNTAMIENTO, EN LA COL. CENTRO INDUSTRIAL TLALNEPANTLA DE BAZ</v>
      </c>
      <c r="D152" s="209">
        <f>+'ANEXO 12'!D13</f>
        <v>0</v>
      </c>
      <c r="E152" s="209">
        <f>+'ANEXO 12'!E13</f>
        <v>243600</v>
      </c>
      <c r="F152" s="209" t="str">
        <f>+'ANEXO 12'!F13</f>
        <v>GRUPO CONSTRUCTOR PREMURHE, S.A. DE C.V.</v>
      </c>
      <c r="G152" s="210" t="str">
        <f>+'ANEXO 12'!G13</f>
        <v>TLAL-DGOP-PIM-AD-001-14</v>
      </c>
      <c r="H152" s="207"/>
      <c r="I152" s="207"/>
      <c r="J152" s="207"/>
      <c r="K152" s="194" t="e">
        <f>+'ANEXO 12'!#REF!</f>
        <v>#REF!</v>
      </c>
      <c r="L152" s="194" t="e">
        <f>+'ANEXO 12'!#REF!</f>
        <v>#REF!</v>
      </c>
      <c r="M152" s="194" t="e">
        <f>+'ANEXO 12'!#REF!</f>
        <v>#REF!</v>
      </c>
      <c r="N152" s="194" t="e">
        <f>+'ANEXO 12'!#REF!</f>
        <v>#REF!</v>
      </c>
    </row>
    <row r="153" spans="1:14" ht="22.5">
      <c r="A153" s="224">
        <v>1</v>
      </c>
      <c r="B153" s="207" t="str">
        <f>+'ANEXO 15'!C9</f>
        <v>CONSTRUCCION DE LA CLINICA DE EQUINOTERAPIA</v>
      </c>
      <c r="C153" s="207" t="str">
        <f>+'ANEXO 15'!D9</f>
        <v>UNIDAD HABITACIONAL EL TENAYO</v>
      </c>
      <c r="D153" s="209">
        <f>+'ANEXO 15'!E9</f>
        <v>5000000</v>
      </c>
      <c r="E153" s="209">
        <f>+'ANEXO 15'!F9</f>
        <v>4949663.18</v>
      </c>
      <c r="F153" s="207" t="str">
        <f>+'ANEXO 15'!H9</f>
        <v>GRUPO NUFRA, S.A. DE C.V</v>
      </c>
      <c r="G153" s="214" t="str">
        <f>+'ANEXO 15'!G9</f>
        <v>TLAL-DGOP-PIM-IR-005-14</v>
      </c>
      <c r="H153" s="207"/>
      <c r="I153" s="207"/>
      <c r="J153" s="209" t="e">
        <f>+'ANEXO 15'!#REF!</f>
        <v>#REF!</v>
      </c>
      <c r="K153" s="194" t="e">
        <f>+'ANEXO 15'!#REF!</f>
        <v>#REF!</v>
      </c>
      <c r="L153" s="194" t="e">
        <f>+'ANEXO 15'!#REF!</f>
        <v>#REF!</v>
      </c>
      <c r="M153" s="194" t="e">
        <f>+'ANEXO 15'!#REF!</f>
        <v>#REF!</v>
      </c>
      <c r="N153" s="194" t="e">
        <f>+'ANEXO 15'!#REF!</f>
        <v>#REF!</v>
      </c>
    </row>
    <row r="154" spans="1:14" ht="22.5">
      <c r="A154" s="224">
        <v>1</v>
      </c>
      <c r="B154" s="207" t="str">
        <f>+'ANEXO 14'!B10</f>
        <v>CONSTRUCCIÓN DE LECHERIA</v>
      </c>
      <c r="C154" s="207" t="str">
        <f>+'ANEXO 14'!C10</f>
        <v>COL. LAZARO CARDENAS 3ra SECCIÓN</v>
      </c>
      <c r="D154" s="209">
        <f>+'ANEXO 14'!D10</f>
        <v>501816.39999999118</v>
      </c>
      <c r="E154" s="209">
        <f>+'ANEXO 14'!E10</f>
        <v>0</v>
      </c>
      <c r="F154" s="207"/>
      <c r="G154" s="207"/>
      <c r="H154" s="207"/>
      <c r="I154" s="207"/>
      <c r="J154" s="207"/>
      <c r="K154" s="204" t="e">
        <f>+'ANEXO 14'!#REF!</f>
        <v>#REF!</v>
      </c>
      <c r="L154" s="204">
        <f>+'ANEXO 14'!E10</f>
        <v>0</v>
      </c>
      <c r="M154" s="204" t="e">
        <f>+'ANEXO 14'!#REF!</f>
        <v>#REF!</v>
      </c>
      <c r="N154" s="204" t="e">
        <f>+'ANEXO 14'!#REF!</f>
        <v>#REF!</v>
      </c>
    </row>
    <row r="155" spans="1:14">
      <c r="A155" s="224">
        <v>1</v>
      </c>
      <c r="B155" s="207" t="e">
        <f>+#REF!</f>
        <v>#REF!</v>
      </c>
      <c r="C155" s="207" t="e">
        <f>+#REF!</f>
        <v>#REF!</v>
      </c>
      <c r="D155" s="209" t="e">
        <f>+#REF!</f>
        <v>#REF!</v>
      </c>
      <c r="E155" s="209" t="e">
        <f>+#REF!</f>
        <v>#REF!</v>
      </c>
      <c r="F155" s="207"/>
      <c r="G155" s="207"/>
      <c r="H155" s="207"/>
      <c r="I155" s="207"/>
      <c r="J155" s="207"/>
      <c r="K155" s="204" t="e">
        <f>+#REF!</f>
        <v>#REF!</v>
      </c>
      <c r="L155" s="204" t="e">
        <f>+#REF!</f>
        <v>#REF!</v>
      </c>
      <c r="M155" s="204" t="e">
        <f>+#REF!</f>
        <v>#REF!</v>
      </c>
      <c r="N155" s="204" t="e">
        <f>+#REF!</f>
        <v>#REF!</v>
      </c>
    </row>
    <row r="156" spans="1:14">
      <c r="D156" s="232" t="e">
        <f>SUBTOTAL(9,D4:D155)</f>
        <v>#REF!</v>
      </c>
      <c r="E156" s="232" t="e">
        <f>SUBTOTAL(9,E4:E155)</f>
        <v>#REF!</v>
      </c>
    </row>
  </sheetData>
  <autoFilter ref="A3:N155"/>
  <mergeCells count="6">
    <mergeCell ref="B10:B16"/>
    <mergeCell ref="C10:C16"/>
    <mergeCell ref="I10:I16"/>
    <mergeCell ref="A10:A16"/>
    <mergeCell ref="F10:F16"/>
    <mergeCell ref="G10:G16"/>
  </mergeCells>
  <printOptions horizontalCentered="1"/>
  <pageMargins left="0.70866141732283472" right="0.70866141732283472" top="0.74803149606299213" bottom="0.74803149606299213" header="0.31496062992125984" footer="0.31496062992125984"/>
  <pageSetup paperSize="9" scale="70" orientation="landscape" r:id="rId1"/>
</worksheet>
</file>

<file path=xl/worksheets/sheet20.xml><?xml version="1.0" encoding="utf-8"?>
<worksheet xmlns="http://schemas.openxmlformats.org/spreadsheetml/2006/main" xmlns:r="http://schemas.openxmlformats.org/officeDocument/2006/relationships">
  <dimension ref="A1:I12"/>
  <sheetViews>
    <sheetView view="pageBreakPreview" zoomScaleNormal="100" zoomScaleSheetLayoutView="100" workbookViewId="0">
      <selection activeCell="J8" sqref="J8"/>
    </sheetView>
  </sheetViews>
  <sheetFormatPr baseColWidth="10" defaultRowHeight="12.75"/>
  <cols>
    <col min="1" max="1" width="5.140625" style="1" customWidth="1"/>
    <col min="2" max="2" width="5.7109375" style="1" customWidth="1"/>
    <col min="3" max="3" width="20.42578125" style="1" customWidth="1"/>
    <col min="4" max="4" width="19" style="1" customWidth="1"/>
    <col min="5" max="5" width="14" style="1" customWidth="1"/>
    <col min="6" max="6" width="15.28515625" style="1" customWidth="1"/>
    <col min="7" max="7" width="19.28515625" style="1" customWidth="1"/>
    <col min="8" max="8" width="19.42578125" style="1" customWidth="1"/>
    <col min="9" max="16384" width="11.42578125" style="1"/>
  </cols>
  <sheetData>
    <row r="1" spans="1:9" ht="18.75">
      <c r="A1" s="671" t="s">
        <v>8</v>
      </c>
      <c r="B1" s="671"/>
      <c r="C1" s="671"/>
      <c r="D1" s="671"/>
      <c r="E1" s="671"/>
      <c r="F1" s="671"/>
      <c r="G1" s="671"/>
      <c r="H1" s="671"/>
    </row>
    <row r="2" spans="1:9" ht="18.75">
      <c r="A2" s="671" t="s">
        <v>9</v>
      </c>
      <c r="B2" s="671"/>
      <c r="C2" s="671"/>
      <c r="D2" s="671"/>
      <c r="E2" s="671"/>
      <c r="F2" s="671"/>
      <c r="G2" s="671"/>
      <c r="H2" s="671"/>
    </row>
    <row r="3" spans="1:9" ht="15" customHeight="1">
      <c r="A3" s="672" t="s">
        <v>386</v>
      </c>
      <c r="B3" s="672"/>
      <c r="C3" s="672"/>
      <c r="D3" s="672"/>
      <c r="E3" s="672"/>
      <c r="F3" s="672"/>
      <c r="G3" s="672"/>
      <c r="H3" s="672"/>
    </row>
    <row r="4" spans="1:9" ht="15" customHeight="1">
      <c r="F4" s="184"/>
      <c r="G4" s="184"/>
    </row>
    <row r="5" spans="1:9" ht="15" customHeight="1">
      <c r="A5" s="670"/>
      <c r="B5" s="670"/>
      <c r="C5" s="670"/>
      <c r="D5" s="670"/>
      <c r="E5" s="670"/>
      <c r="F5" s="184"/>
      <c r="G5" s="184"/>
    </row>
    <row r="6" spans="1:9" ht="18.75">
      <c r="A6" s="673" t="s">
        <v>390</v>
      </c>
      <c r="B6" s="673"/>
      <c r="C6" s="673"/>
      <c r="D6" s="673"/>
      <c r="E6" s="673"/>
      <c r="F6" s="673"/>
      <c r="G6" s="673"/>
      <c r="H6" s="673"/>
    </row>
    <row r="8" spans="1:9" ht="45">
      <c r="A8" s="457" t="s">
        <v>6</v>
      </c>
      <c r="B8" s="457" t="s">
        <v>0</v>
      </c>
      <c r="C8" s="457" t="s">
        <v>1</v>
      </c>
      <c r="D8" s="457" t="s">
        <v>2</v>
      </c>
      <c r="E8" s="458" t="s">
        <v>3</v>
      </c>
      <c r="F8" s="346" t="s">
        <v>103</v>
      </c>
      <c r="G8" s="346" t="s">
        <v>444</v>
      </c>
      <c r="H8" s="458" t="s">
        <v>54</v>
      </c>
      <c r="I8" s="458" t="s">
        <v>567</v>
      </c>
    </row>
    <row r="9" spans="1:9" s="126" customFormat="1" ht="33" customHeight="1">
      <c r="A9" s="459"/>
      <c r="B9" s="275">
        <v>1</v>
      </c>
      <c r="C9" s="124" t="s">
        <v>387</v>
      </c>
      <c r="D9" s="125" t="s">
        <v>388</v>
      </c>
      <c r="E9" s="463">
        <v>5000000</v>
      </c>
      <c r="F9" s="464">
        <v>4949663.18</v>
      </c>
      <c r="G9" s="465" t="s">
        <v>446</v>
      </c>
      <c r="H9" s="466" t="s">
        <v>447</v>
      </c>
      <c r="I9" s="728" t="s">
        <v>568</v>
      </c>
    </row>
    <row r="10" spans="1:9" s="126" customFormat="1" ht="58.5" customHeight="1">
      <c r="A10" s="460"/>
      <c r="B10" s="467">
        <v>2</v>
      </c>
      <c r="C10" s="303" t="s">
        <v>477</v>
      </c>
      <c r="D10" s="125" t="s">
        <v>388</v>
      </c>
      <c r="E10" s="305">
        <v>2712000</v>
      </c>
      <c r="F10" s="253"/>
      <c r="G10" s="468"/>
      <c r="H10" s="466"/>
      <c r="I10" s="466"/>
    </row>
    <row r="11" spans="1:9">
      <c r="A11" s="667"/>
      <c r="B11" s="668"/>
      <c r="C11" s="669"/>
      <c r="D11" s="461" t="s">
        <v>5</v>
      </c>
      <c r="E11" s="462">
        <f>SUM(E9:E10)</f>
        <v>7712000</v>
      </c>
      <c r="F11" s="352">
        <f>SUM(F9:F9)</f>
        <v>4949663.18</v>
      </c>
      <c r="G11" s="469"/>
      <c r="H11" s="462"/>
      <c r="I11" s="462"/>
    </row>
    <row r="12" spans="1:9">
      <c r="E12" s="5"/>
    </row>
  </sheetData>
  <autoFilter ref="A8:E11"/>
  <mergeCells count="6">
    <mergeCell ref="A11:C11"/>
    <mergeCell ref="A5:E5"/>
    <mergeCell ref="A1:H1"/>
    <mergeCell ref="A2:H2"/>
    <mergeCell ref="A3:H3"/>
    <mergeCell ref="A6:H6"/>
  </mergeCells>
  <printOptions horizontalCentered="1"/>
  <pageMargins left="0.70866141732283472" right="0.70866141732283472" top="0.74803149606299213" bottom="0.74803149606299213" header="3.7007874015748032" footer="0.31496062992125984"/>
  <pageSetup scale="90" orientation="landscape" r:id="rId1"/>
  <headerFooter>
    <oddHeader xml:space="preserve">&amp;R&amp;D
&amp;9&amp;T
</oddHeader>
  </headerFooter>
  <drawing r:id="rId2"/>
</worksheet>
</file>

<file path=xl/worksheets/sheet21.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G12"/>
  <sheetViews>
    <sheetView tabSelected="1" workbookViewId="0">
      <selection activeCell="A11" sqref="A11"/>
    </sheetView>
  </sheetViews>
  <sheetFormatPr baseColWidth="10" defaultRowHeight="15"/>
  <cols>
    <col min="1" max="1" width="7.140625" customWidth="1"/>
    <col min="2" max="2" width="37.85546875" customWidth="1"/>
    <col min="4" max="4" width="17.28515625" customWidth="1"/>
    <col min="5" max="5" width="20.7109375" style="510" customWidth="1"/>
    <col min="6" max="6" width="20.7109375" customWidth="1"/>
    <col min="7" max="7" width="17.7109375" customWidth="1"/>
  </cols>
  <sheetData>
    <row r="1" spans="1:7" ht="18.75">
      <c r="A1" s="566" t="s">
        <v>8</v>
      </c>
      <c r="B1" s="566"/>
      <c r="C1" s="566"/>
      <c r="D1" s="566"/>
    </row>
    <row r="2" spans="1:7" ht="18.75">
      <c r="A2" s="566" t="s">
        <v>9</v>
      </c>
      <c r="B2" s="566"/>
      <c r="C2" s="566"/>
      <c r="D2" s="566"/>
    </row>
    <row r="3" spans="1:7" ht="15.75">
      <c r="A3" s="27"/>
      <c r="B3" s="27"/>
      <c r="C3" s="27"/>
      <c r="D3" s="27"/>
    </row>
    <row r="4" spans="1:7" ht="15.75">
      <c r="A4" s="595" t="s">
        <v>101</v>
      </c>
      <c r="B4" s="595"/>
      <c r="C4" s="595"/>
      <c r="D4" s="595"/>
    </row>
    <row r="5" spans="1:7" ht="15.75">
      <c r="A5" s="657" t="s">
        <v>539</v>
      </c>
      <c r="B5" s="657"/>
      <c r="C5" s="657"/>
      <c r="D5" s="657"/>
    </row>
    <row r="6" spans="1:7" ht="15.75">
      <c r="A6" s="657" t="s">
        <v>287</v>
      </c>
      <c r="B6" s="657"/>
      <c r="C6" s="657"/>
      <c r="D6" s="657"/>
    </row>
    <row r="7" spans="1:7" ht="15.75">
      <c r="A7" s="492"/>
      <c r="B7" s="492"/>
      <c r="C7" s="492"/>
      <c r="D7" s="494"/>
    </row>
    <row r="8" spans="1:7" ht="21">
      <c r="A8" s="674" t="s">
        <v>540</v>
      </c>
      <c r="B8" s="674"/>
      <c r="C8" s="674"/>
      <c r="D8" s="674"/>
    </row>
    <row r="9" spans="1:7" ht="15.75">
      <c r="A9" s="46"/>
      <c r="B9" s="47"/>
      <c r="C9" s="46"/>
      <c r="D9" s="48"/>
    </row>
    <row r="10" spans="1:7" ht="23.25" customHeight="1">
      <c r="A10" s="498" t="s">
        <v>24</v>
      </c>
      <c r="B10" s="498" t="s">
        <v>25</v>
      </c>
      <c r="C10" s="498" t="s">
        <v>2</v>
      </c>
      <c r="D10" s="498" t="s">
        <v>59</v>
      </c>
      <c r="E10" s="511" t="s">
        <v>103</v>
      </c>
      <c r="F10" s="502" t="s">
        <v>444</v>
      </c>
      <c r="G10" s="502" t="s">
        <v>54</v>
      </c>
    </row>
    <row r="11" spans="1:7" s="231" customFormat="1" ht="33.75">
      <c r="A11" s="495">
        <v>1</v>
      </c>
      <c r="B11" s="496" t="s">
        <v>541</v>
      </c>
      <c r="C11" s="497" t="s">
        <v>50</v>
      </c>
      <c r="D11" s="503">
        <v>2198478.4</v>
      </c>
      <c r="E11" s="512">
        <v>2197838.08</v>
      </c>
      <c r="F11" s="509" t="s">
        <v>556</v>
      </c>
      <c r="G11" s="509" t="s">
        <v>257</v>
      </c>
    </row>
    <row r="12" spans="1:7">
      <c r="A12" s="499"/>
      <c r="B12" s="500"/>
      <c r="C12" s="499" t="s">
        <v>5</v>
      </c>
      <c r="D12" s="501">
        <f>SUM(D11:D11)</f>
        <v>2198478.4</v>
      </c>
      <c r="E12" s="513"/>
      <c r="F12" s="501"/>
      <c r="G12" s="501"/>
    </row>
  </sheetData>
  <mergeCells count="6">
    <mergeCell ref="A8:D8"/>
    <mergeCell ref="A1:D1"/>
    <mergeCell ref="A2:D2"/>
    <mergeCell ref="A4:D4"/>
    <mergeCell ref="A5:D5"/>
    <mergeCell ref="A6:D6"/>
  </mergeCells>
  <printOptions horizontalCentered="1"/>
  <pageMargins left="0.23622047244094491" right="0.23622047244094491" top="0.74803149606299213" bottom="0.74803149606299213" header="0.31496062992125984" footer="0.31496062992125984"/>
  <pageSetup scale="85" fitToHeight="0" orientation="landscape" r:id="rId1"/>
  <drawing r:id="rId2"/>
</worksheet>
</file>

<file path=xl/worksheets/sheet3.xml><?xml version="1.0" encoding="utf-8"?>
<worksheet xmlns="http://schemas.openxmlformats.org/spreadsheetml/2006/main" xmlns:r="http://schemas.openxmlformats.org/officeDocument/2006/relationships">
  <dimension ref="A1:H18"/>
  <sheetViews>
    <sheetView view="pageBreakPreview" topLeftCell="A9" zoomScaleNormal="100" zoomScaleSheetLayoutView="100" workbookViewId="0">
      <selection activeCell="H17" sqref="H17"/>
    </sheetView>
  </sheetViews>
  <sheetFormatPr baseColWidth="10" defaultRowHeight="12.75"/>
  <cols>
    <col min="1" max="1" width="4.28515625" style="1" customWidth="1"/>
    <col min="2" max="2" width="29" style="1" customWidth="1"/>
    <col min="3" max="3" width="16.85546875" style="1" customWidth="1"/>
    <col min="4" max="4" width="13.85546875" style="1" customWidth="1"/>
    <col min="5" max="5" width="13.42578125" style="1" customWidth="1"/>
    <col min="6" max="6" width="20.28515625" style="1" customWidth="1"/>
    <col min="7" max="7" width="13.140625" style="132" customWidth="1"/>
    <col min="8" max="8" width="12.140625" style="132" customWidth="1"/>
    <col min="9" max="16384" width="11.42578125" style="1"/>
  </cols>
  <sheetData>
    <row r="1" spans="1:8" ht="15.75">
      <c r="A1" s="556" t="s">
        <v>8</v>
      </c>
      <c r="B1" s="556"/>
      <c r="C1" s="556"/>
      <c r="D1" s="556"/>
      <c r="E1" s="556"/>
      <c r="F1" s="556"/>
      <c r="G1" s="556"/>
      <c r="H1" s="556"/>
    </row>
    <row r="2" spans="1:8" ht="15.75">
      <c r="A2" s="556" t="s">
        <v>9</v>
      </c>
      <c r="B2" s="556"/>
      <c r="C2" s="556"/>
      <c r="D2" s="556"/>
      <c r="E2" s="556"/>
      <c r="F2" s="556"/>
      <c r="G2" s="556"/>
      <c r="H2" s="556"/>
    </row>
    <row r="4" spans="1:8" ht="15" customHeight="1">
      <c r="A4" s="554"/>
      <c r="B4" s="554"/>
      <c r="C4" s="554"/>
      <c r="D4" s="554"/>
      <c r="E4" s="554"/>
      <c r="F4" s="554"/>
    </row>
    <row r="5" spans="1:8" ht="15" customHeight="1">
      <c r="A5" s="89"/>
      <c r="B5" s="89"/>
      <c r="C5" s="89"/>
      <c r="D5" s="89"/>
      <c r="E5" s="139"/>
      <c r="F5" s="138"/>
    </row>
    <row r="6" spans="1:8" ht="32.25" customHeight="1">
      <c r="A6" s="555" t="s">
        <v>364</v>
      </c>
      <c r="B6" s="555"/>
      <c r="C6" s="555"/>
      <c r="D6" s="555"/>
      <c r="E6" s="555"/>
      <c r="F6" s="555"/>
      <c r="G6" s="555"/>
      <c r="H6" s="555"/>
    </row>
    <row r="7" spans="1:8" ht="21">
      <c r="A7" s="553"/>
      <c r="B7" s="553"/>
      <c r="C7" s="553"/>
      <c r="D7" s="553"/>
      <c r="E7" s="553"/>
      <c r="F7" s="553"/>
      <c r="H7" s="188" t="s">
        <v>13</v>
      </c>
    </row>
    <row r="9" spans="1:8" ht="22.5">
      <c r="A9" s="189" t="s">
        <v>0</v>
      </c>
      <c r="B9" s="189" t="s">
        <v>0</v>
      </c>
      <c r="C9" s="189" t="s">
        <v>2</v>
      </c>
      <c r="D9" s="129" t="s">
        <v>3</v>
      </c>
      <c r="E9" s="129" t="s">
        <v>103</v>
      </c>
      <c r="F9" s="129" t="s">
        <v>54</v>
      </c>
      <c r="G9" s="129" t="s">
        <v>199</v>
      </c>
      <c r="H9" s="192" t="s">
        <v>567</v>
      </c>
    </row>
    <row r="10" spans="1:8" s="2" customFormat="1" ht="45">
      <c r="A10" s="185">
        <v>1</v>
      </c>
      <c r="B10" s="186" t="s">
        <v>456</v>
      </c>
      <c r="C10" s="87" t="s">
        <v>12</v>
      </c>
      <c r="D10" s="274">
        <v>2150000</v>
      </c>
      <c r="E10" s="236">
        <v>1402089.22</v>
      </c>
      <c r="F10" s="186" t="s">
        <v>521</v>
      </c>
      <c r="G10" s="302" t="s">
        <v>506</v>
      </c>
      <c r="H10" s="729" t="s">
        <v>568</v>
      </c>
    </row>
    <row r="11" spans="1:8" s="2" customFormat="1" ht="22.5">
      <c r="A11" s="185">
        <v>2</v>
      </c>
      <c r="B11" s="186" t="s">
        <v>420</v>
      </c>
      <c r="C11" s="87" t="s">
        <v>7</v>
      </c>
      <c r="D11" s="274">
        <v>3250000</v>
      </c>
      <c r="E11" s="236">
        <v>1441251.42</v>
      </c>
      <c r="F11" s="186" t="s">
        <v>367</v>
      </c>
      <c r="G11" s="302" t="s">
        <v>470</v>
      </c>
      <c r="H11" s="730" t="s">
        <v>568</v>
      </c>
    </row>
    <row r="12" spans="1:8" s="2" customFormat="1" ht="45">
      <c r="A12" s="185">
        <v>3</v>
      </c>
      <c r="B12" s="186" t="s">
        <v>288</v>
      </c>
      <c r="C12" s="87" t="s">
        <v>7</v>
      </c>
      <c r="D12" s="274">
        <v>2300000</v>
      </c>
      <c r="E12" s="236">
        <v>1598801.08</v>
      </c>
      <c r="F12" s="186" t="s">
        <v>253</v>
      </c>
      <c r="G12" s="302" t="s">
        <v>507</v>
      </c>
      <c r="H12" s="729" t="s">
        <v>568</v>
      </c>
    </row>
    <row r="13" spans="1:8" s="2" customFormat="1" ht="33.75">
      <c r="A13" s="275">
        <v>4</v>
      </c>
      <c r="B13" s="124" t="s">
        <v>419</v>
      </c>
      <c r="C13" s="125" t="s">
        <v>391</v>
      </c>
      <c r="D13" s="276">
        <v>450000</v>
      </c>
      <c r="E13" s="236">
        <v>447167.44</v>
      </c>
      <c r="F13" s="124" t="s">
        <v>472</v>
      </c>
      <c r="G13" s="302" t="s">
        <v>471</v>
      </c>
      <c r="H13" s="729" t="s">
        <v>568</v>
      </c>
    </row>
    <row r="14" spans="1:8" s="2" customFormat="1" ht="33.75">
      <c r="A14" s="275">
        <v>5</v>
      </c>
      <c r="B14" s="124" t="s">
        <v>392</v>
      </c>
      <c r="C14" s="125" t="s">
        <v>393</v>
      </c>
      <c r="D14" s="276">
        <v>1550000</v>
      </c>
      <c r="E14" s="236">
        <v>1154296.23</v>
      </c>
      <c r="F14" s="124" t="s">
        <v>490</v>
      </c>
      <c r="G14" s="302" t="s">
        <v>510</v>
      </c>
      <c r="H14" s="729" t="s">
        <v>568</v>
      </c>
    </row>
    <row r="15" spans="1:8" s="2" customFormat="1" ht="33.75">
      <c r="A15" s="275">
        <v>6</v>
      </c>
      <c r="B15" s="124" t="s">
        <v>455</v>
      </c>
      <c r="C15" s="125" t="s">
        <v>394</v>
      </c>
      <c r="D15" s="276">
        <v>1100000</v>
      </c>
      <c r="E15" s="236">
        <v>599312.42000000004</v>
      </c>
      <c r="F15" s="124" t="s">
        <v>490</v>
      </c>
      <c r="G15" s="302" t="s">
        <v>511</v>
      </c>
      <c r="H15" s="729" t="s">
        <v>568</v>
      </c>
    </row>
    <row r="16" spans="1:8" s="2" customFormat="1" ht="22.5">
      <c r="A16" s="250">
        <v>7</v>
      </c>
      <c r="B16" s="303" t="s">
        <v>476</v>
      </c>
      <c r="C16" s="304" t="s">
        <v>301</v>
      </c>
      <c r="D16" s="305">
        <v>900000</v>
      </c>
      <c r="E16" s="252">
        <v>899941.10000000009</v>
      </c>
      <c r="F16" s="256" t="s">
        <v>274</v>
      </c>
      <c r="G16" s="731" t="s">
        <v>542</v>
      </c>
      <c r="H16" s="729"/>
    </row>
    <row r="17" spans="1:8" s="2" customFormat="1" ht="56.25">
      <c r="A17" s="250">
        <v>8</v>
      </c>
      <c r="B17" s="303" t="s">
        <v>543</v>
      </c>
      <c r="C17" s="304" t="s">
        <v>544</v>
      </c>
      <c r="D17" s="305">
        <v>4157082.19</v>
      </c>
      <c r="E17" s="252">
        <v>4149239.0300000003</v>
      </c>
      <c r="F17" s="256" t="s">
        <v>546</v>
      </c>
      <c r="G17" s="306" t="s">
        <v>545</v>
      </c>
      <c r="H17" s="729"/>
    </row>
    <row r="18" spans="1:8">
      <c r="A18" s="301"/>
      <c r="B18" s="301"/>
      <c r="C18" s="297" t="s">
        <v>5</v>
      </c>
      <c r="D18" s="298">
        <f>SUM(D10:D17)</f>
        <v>15857082.189999999</v>
      </c>
      <c r="E18" s="298">
        <f>SUM(E10:E15)</f>
        <v>6642917.8100000005</v>
      </c>
      <c r="F18" s="298"/>
      <c r="G18" s="299"/>
      <c r="H18" s="299"/>
    </row>
  </sheetData>
  <autoFilter ref="A9:D18"/>
  <mergeCells count="5">
    <mergeCell ref="A7:F7"/>
    <mergeCell ref="A4:F4"/>
    <mergeCell ref="A6:H6"/>
    <mergeCell ref="A1:H1"/>
    <mergeCell ref="A2:H2"/>
  </mergeCells>
  <printOptions horizontalCentered="1"/>
  <pageMargins left="0.70866141732283472" right="0.70866141732283472" top="1.299212598425197" bottom="0.74803149606299213" header="0.82677165354330717" footer="0.31496062992125984"/>
  <pageSetup scale="85" orientation="landscape" r:id="rId1"/>
  <headerFooter>
    <oddHeader>&amp;R&amp;D
&amp;T</oddHeader>
  </headerFooter>
  <drawing r:id="rId2"/>
</worksheet>
</file>

<file path=xl/worksheets/sheet4.xml><?xml version="1.0" encoding="utf-8"?>
<worksheet xmlns="http://schemas.openxmlformats.org/spreadsheetml/2006/main" xmlns:r="http://schemas.openxmlformats.org/officeDocument/2006/relationships">
  <dimension ref="A1:J58"/>
  <sheetViews>
    <sheetView view="pageBreakPreview" topLeftCell="F19" zoomScaleNormal="100" zoomScaleSheetLayoutView="100" workbookViewId="0">
      <selection activeCell="J56" sqref="J56"/>
    </sheetView>
  </sheetViews>
  <sheetFormatPr baseColWidth="10" defaultRowHeight="12.75"/>
  <cols>
    <col min="1" max="1" width="10.85546875" style="92" hidden="1" customWidth="1"/>
    <col min="2" max="2" width="5.85546875" style="92" customWidth="1"/>
    <col min="3" max="3" width="33.7109375" style="118" customWidth="1"/>
    <col min="4" max="4" width="18.42578125" style="92" customWidth="1"/>
    <col min="5" max="5" width="13.5703125" style="92" customWidth="1"/>
    <col min="6" max="6" width="17" style="92" customWidth="1"/>
    <col min="7" max="7" width="14" style="92" customWidth="1"/>
    <col min="8" max="8" width="19.85546875" style="92" customWidth="1"/>
    <col min="9" max="9" width="17.7109375" style="479" customWidth="1"/>
    <col min="10" max="16384" width="11.42578125" style="92"/>
  </cols>
  <sheetData>
    <row r="1" spans="1:10" ht="18.75">
      <c r="A1" s="566" t="s">
        <v>8</v>
      </c>
      <c r="B1" s="566"/>
      <c r="C1" s="566"/>
      <c r="D1" s="566"/>
      <c r="E1" s="566"/>
      <c r="F1" s="566"/>
      <c r="G1" s="566"/>
      <c r="H1" s="566"/>
      <c r="I1" s="566"/>
    </row>
    <row r="2" spans="1:10" ht="18.75">
      <c r="A2" s="566" t="s">
        <v>9</v>
      </c>
      <c r="B2" s="566"/>
      <c r="C2" s="566"/>
      <c r="D2" s="566"/>
      <c r="E2" s="566"/>
      <c r="F2" s="566"/>
      <c r="G2" s="566"/>
      <c r="H2" s="566"/>
      <c r="I2" s="566"/>
    </row>
    <row r="3" spans="1:10" ht="15.75">
      <c r="A3" s="567" t="s">
        <v>110</v>
      </c>
      <c r="B3" s="567"/>
      <c r="C3" s="567"/>
      <c r="D3" s="567"/>
      <c r="E3" s="567"/>
      <c r="F3" s="567"/>
      <c r="G3" s="567"/>
      <c r="H3" s="567"/>
      <c r="I3" s="567"/>
    </row>
    <row r="4" spans="1:10" ht="21">
      <c r="B4" s="127"/>
      <c r="C4" s="127"/>
      <c r="D4" s="127"/>
      <c r="E4" s="127"/>
      <c r="F4" s="127"/>
      <c r="G4" s="127"/>
      <c r="H4" s="127"/>
      <c r="I4" s="127"/>
    </row>
    <row r="5" spans="1:10" ht="21">
      <c r="B5" s="127"/>
      <c r="C5" s="116"/>
      <c r="D5" s="127"/>
    </row>
    <row r="6" spans="1:10" ht="15.75">
      <c r="A6" s="568" t="s">
        <v>225</v>
      </c>
      <c r="B6" s="568"/>
      <c r="C6" s="568"/>
      <c r="D6" s="568"/>
      <c r="E6" s="568"/>
      <c r="F6" s="568"/>
      <c r="G6" s="568"/>
      <c r="H6" s="568"/>
      <c r="I6" s="568"/>
    </row>
    <row r="7" spans="1:10" ht="15.75">
      <c r="A7" s="140"/>
      <c r="B7" s="140"/>
      <c r="C7" s="117"/>
      <c r="D7" s="140"/>
      <c r="F7" s="93"/>
      <c r="G7" s="93"/>
      <c r="H7" s="93"/>
      <c r="I7" s="480"/>
    </row>
    <row r="9" spans="1:10" s="96" customFormat="1" ht="22.5">
      <c r="A9" s="147"/>
      <c r="B9" s="147" t="s">
        <v>0</v>
      </c>
      <c r="C9" s="147" t="s">
        <v>1</v>
      </c>
      <c r="D9" s="147" t="s">
        <v>2</v>
      </c>
      <c r="E9" s="148" t="s">
        <v>3</v>
      </c>
      <c r="F9" s="148" t="s">
        <v>40</v>
      </c>
      <c r="G9" s="148" t="s">
        <v>249</v>
      </c>
      <c r="H9" s="148" t="s">
        <v>54</v>
      </c>
      <c r="I9" s="148" t="s">
        <v>252</v>
      </c>
      <c r="J9" s="192" t="s">
        <v>567</v>
      </c>
    </row>
    <row r="10" spans="1:10" s="94" customFormat="1" ht="15">
      <c r="A10" s="149"/>
      <c r="B10" s="307"/>
      <c r="C10" s="572" t="s">
        <v>226</v>
      </c>
      <c r="D10" s="573"/>
      <c r="E10" s="574"/>
      <c r="F10" s="308"/>
      <c r="G10" s="308"/>
      <c r="H10" s="308"/>
      <c r="I10" s="308"/>
      <c r="J10" s="308"/>
    </row>
    <row r="11" spans="1:10" s="128" customFormat="1" ht="15" customHeight="1">
      <c r="A11" s="142"/>
      <c r="B11" s="575">
        <v>1</v>
      </c>
      <c r="C11" s="578" t="s">
        <v>227</v>
      </c>
      <c r="D11" s="581" t="s">
        <v>201</v>
      </c>
      <c r="E11" s="145">
        <v>9315.0400000000009</v>
      </c>
      <c r="F11" s="146" t="s">
        <v>228</v>
      </c>
      <c r="G11" s="563">
        <v>647813.81999999995</v>
      </c>
      <c r="H11" s="569" t="s">
        <v>273</v>
      </c>
      <c r="I11" s="560" t="s">
        <v>374</v>
      </c>
      <c r="J11" s="675" t="s">
        <v>568</v>
      </c>
    </row>
    <row r="12" spans="1:10" s="128" customFormat="1" ht="11.25">
      <c r="A12" s="142"/>
      <c r="B12" s="576"/>
      <c r="C12" s="579"/>
      <c r="D12" s="582"/>
      <c r="E12" s="145">
        <v>77015.17</v>
      </c>
      <c r="F12" s="146" t="s">
        <v>229</v>
      </c>
      <c r="G12" s="564"/>
      <c r="H12" s="570"/>
      <c r="I12" s="561"/>
      <c r="J12" s="676"/>
    </row>
    <row r="13" spans="1:10" s="128" customFormat="1" ht="11.25">
      <c r="A13" s="142"/>
      <c r="B13" s="576"/>
      <c r="C13" s="579"/>
      <c r="D13" s="582"/>
      <c r="E13" s="145">
        <v>100468.55</v>
      </c>
      <c r="F13" s="146" t="s">
        <v>230</v>
      </c>
      <c r="G13" s="564"/>
      <c r="H13" s="570"/>
      <c r="I13" s="561"/>
      <c r="J13" s="676"/>
    </row>
    <row r="14" spans="1:10" s="128" customFormat="1" ht="11.25">
      <c r="A14" s="142"/>
      <c r="B14" s="576"/>
      <c r="C14" s="579"/>
      <c r="D14" s="582"/>
      <c r="E14" s="145">
        <v>4308.7</v>
      </c>
      <c r="F14" s="146" t="s">
        <v>231</v>
      </c>
      <c r="G14" s="564"/>
      <c r="H14" s="570"/>
      <c r="I14" s="561"/>
      <c r="J14" s="676"/>
    </row>
    <row r="15" spans="1:10" s="128" customFormat="1" ht="11.25">
      <c r="A15" s="142"/>
      <c r="B15" s="576"/>
      <c r="C15" s="579"/>
      <c r="D15" s="582"/>
      <c r="E15" s="145">
        <v>20513.22</v>
      </c>
      <c r="F15" s="146" t="s">
        <v>232</v>
      </c>
      <c r="G15" s="564"/>
      <c r="H15" s="570"/>
      <c r="I15" s="561"/>
      <c r="J15" s="676"/>
    </row>
    <row r="16" spans="1:10" s="128" customFormat="1" ht="11.25">
      <c r="A16" s="142"/>
      <c r="B16" s="576"/>
      <c r="C16" s="579"/>
      <c r="D16" s="582"/>
      <c r="E16" s="145">
        <v>261520.9</v>
      </c>
      <c r="F16" s="146" t="s">
        <v>233</v>
      </c>
      <c r="G16" s="564"/>
      <c r="H16" s="570"/>
      <c r="I16" s="561"/>
      <c r="J16" s="676"/>
    </row>
    <row r="17" spans="1:10" s="128" customFormat="1" ht="11.25">
      <c r="A17" s="142"/>
      <c r="B17" s="577"/>
      <c r="C17" s="580"/>
      <c r="D17" s="583"/>
      <c r="E17" s="145">
        <v>194058.26</v>
      </c>
      <c r="F17" s="146" t="s">
        <v>234</v>
      </c>
      <c r="G17" s="565"/>
      <c r="H17" s="571"/>
      <c r="I17" s="562"/>
      <c r="J17" s="677"/>
    </row>
    <row r="18" spans="1:10" s="95" customFormat="1">
      <c r="A18" s="151"/>
      <c r="B18" s="584" t="s">
        <v>11</v>
      </c>
      <c r="C18" s="584"/>
      <c r="D18" s="584"/>
      <c r="E18" s="309">
        <f>SUM(E11:E17)</f>
        <v>667199.84000000008</v>
      </c>
      <c r="F18" s="309"/>
      <c r="G18" s="309">
        <f>SUM(G11:G17)</f>
        <v>647813.81999999995</v>
      </c>
      <c r="H18" s="309"/>
      <c r="I18" s="309"/>
      <c r="J18" s="309"/>
    </row>
    <row r="19" spans="1:10" s="95" customFormat="1">
      <c r="A19" s="83"/>
      <c r="B19" s="572" t="s">
        <v>224</v>
      </c>
      <c r="C19" s="573"/>
      <c r="D19" s="573"/>
      <c r="E19" s="573"/>
      <c r="F19" s="574"/>
      <c r="G19" s="310"/>
      <c r="H19" s="310"/>
      <c r="I19" s="471"/>
      <c r="J19" s="545"/>
    </row>
    <row r="20" spans="1:10" s="96" customFormat="1" ht="33.75">
      <c r="A20" s="239"/>
      <c r="B20" s="270">
        <v>1</v>
      </c>
      <c r="C20" s="141" t="s">
        <v>235</v>
      </c>
      <c r="D20" s="272" t="s">
        <v>4</v>
      </c>
      <c r="E20" s="145">
        <v>1826067.67</v>
      </c>
      <c r="F20" s="268"/>
      <c r="G20" s="268">
        <v>1542062.98</v>
      </c>
      <c r="H20" s="267" t="s">
        <v>453</v>
      </c>
      <c r="I20" s="472" t="s">
        <v>508</v>
      </c>
      <c r="J20" s="678" t="s">
        <v>568</v>
      </c>
    </row>
    <row r="21" spans="1:10">
      <c r="A21" s="240"/>
      <c r="B21" s="584" t="s">
        <v>11</v>
      </c>
      <c r="C21" s="584"/>
      <c r="D21" s="584"/>
      <c r="E21" s="311">
        <f>+E20</f>
        <v>1826067.67</v>
      </c>
      <c r="F21" s="311"/>
      <c r="G21" s="311">
        <f>+G20</f>
        <v>1542062.98</v>
      </c>
      <c r="H21" s="311"/>
      <c r="I21" s="478"/>
      <c r="J21" s="478"/>
    </row>
    <row r="22" spans="1:10">
      <c r="A22" s="240"/>
      <c r="B22" s="572" t="s">
        <v>236</v>
      </c>
      <c r="C22" s="573"/>
      <c r="D22" s="573"/>
      <c r="E22" s="573"/>
      <c r="F22" s="574"/>
      <c r="G22" s="310"/>
      <c r="H22" s="310"/>
      <c r="I22" s="471"/>
      <c r="J22" s="545"/>
    </row>
    <row r="23" spans="1:10" s="96" customFormat="1" ht="22.5" customHeight="1">
      <c r="A23" s="239"/>
      <c r="B23" s="142">
        <v>1</v>
      </c>
      <c r="C23" s="143" t="s">
        <v>237</v>
      </c>
      <c r="D23" s="144" t="s">
        <v>238</v>
      </c>
      <c r="E23" s="145">
        <v>270000</v>
      </c>
      <c r="F23" s="146"/>
      <c r="G23" s="146">
        <v>269973.12</v>
      </c>
      <c r="H23" s="560" t="s">
        <v>259</v>
      </c>
      <c r="I23" s="557" t="s">
        <v>491</v>
      </c>
      <c r="J23" s="679" t="s">
        <v>568</v>
      </c>
    </row>
    <row r="24" spans="1:10" s="96" customFormat="1" ht="22.5">
      <c r="A24" s="239"/>
      <c r="B24" s="142">
        <v>2</v>
      </c>
      <c r="C24" s="143" t="s">
        <v>239</v>
      </c>
      <c r="D24" s="144" t="s">
        <v>240</v>
      </c>
      <c r="E24" s="145">
        <v>100000</v>
      </c>
      <c r="F24" s="146"/>
      <c r="G24" s="146">
        <v>99810.51</v>
      </c>
      <c r="H24" s="561"/>
      <c r="I24" s="558"/>
      <c r="J24" s="680"/>
    </row>
    <row r="25" spans="1:10" s="96" customFormat="1" ht="22.5">
      <c r="A25" s="239"/>
      <c r="B25" s="142">
        <v>3</v>
      </c>
      <c r="C25" s="143" t="s">
        <v>450</v>
      </c>
      <c r="D25" s="144" t="s">
        <v>202</v>
      </c>
      <c r="E25" s="145">
        <v>198764.89</v>
      </c>
      <c r="F25" s="146"/>
      <c r="G25" s="146">
        <v>198672.24</v>
      </c>
      <c r="H25" s="562"/>
      <c r="I25" s="559"/>
      <c r="J25" s="681"/>
    </row>
    <row r="26" spans="1:10">
      <c r="A26" s="240"/>
      <c r="B26" s="584" t="s">
        <v>11</v>
      </c>
      <c r="C26" s="584"/>
      <c r="D26" s="584"/>
      <c r="E26" s="311">
        <f>SUM(E23:E25)</f>
        <v>568764.89</v>
      </c>
      <c r="F26" s="311"/>
      <c r="G26" s="311">
        <f>SUM(G23:G25)</f>
        <v>568455.87</v>
      </c>
      <c r="H26" s="311"/>
      <c r="I26" s="478"/>
      <c r="J26" s="478"/>
    </row>
    <row r="27" spans="1:10">
      <c r="A27" s="240"/>
      <c r="B27" s="572" t="s">
        <v>222</v>
      </c>
      <c r="C27" s="573"/>
      <c r="D27" s="573"/>
      <c r="E27" s="573"/>
      <c r="F27" s="574"/>
      <c r="G27" s="310"/>
      <c r="H27" s="310"/>
      <c r="I27" s="471"/>
      <c r="J27" s="545"/>
    </row>
    <row r="28" spans="1:10" s="96" customFormat="1" ht="56.25">
      <c r="A28" s="239"/>
      <c r="B28" s="142">
        <v>1</v>
      </c>
      <c r="C28" s="243" t="s">
        <v>474</v>
      </c>
      <c r="D28" s="144" t="s">
        <v>10</v>
      </c>
      <c r="E28" s="145">
        <v>5854720.5199999996</v>
      </c>
      <c r="F28" s="146"/>
      <c r="G28" s="146">
        <v>5795789.4900000002</v>
      </c>
      <c r="H28" s="150" t="s">
        <v>267</v>
      </c>
      <c r="I28" s="252" t="s">
        <v>512</v>
      </c>
      <c r="J28" s="682" t="s">
        <v>568</v>
      </c>
    </row>
    <row r="29" spans="1:10">
      <c r="A29" s="240"/>
      <c r="B29" s="584" t="s">
        <v>11</v>
      </c>
      <c r="C29" s="584"/>
      <c r="D29" s="584"/>
      <c r="E29" s="311">
        <f>SUM(E28:E28)</f>
        <v>5854720.5199999996</v>
      </c>
      <c r="F29" s="311"/>
      <c r="G29" s="311">
        <f>SUM(G28:G28)</f>
        <v>5795789.4900000002</v>
      </c>
      <c r="H29" s="311"/>
      <c r="I29" s="478"/>
      <c r="J29" s="478"/>
    </row>
    <row r="30" spans="1:10">
      <c r="A30" s="240"/>
      <c r="B30" s="572" t="s">
        <v>413</v>
      </c>
      <c r="C30" s="573"/>
      <c r="D30" s="573"/>
      <c r="E30" s="573"/>
      <c r="F30" s="573"/>
      <c r="G30" s="312"/>
      <c r="H30" s="312"/>
      <c r="I30" s="470"/>
      <c r="J30" s="544"/>
    </row>
    <row r="31" spans="1:10" s="96" customFormat="1" ht="22.5">
      <c r="A31" s="239"/>
      <c r="B31" s="269">
        <v>1</v>
      </c>
      <c r="C31" s="143" t="s">
        <v>451</v>
      </c>
      <c r="D31" s="271" t="s">
        <v>188</v>
      </c>
      <c r="E31" s="145">
        <v>1150000</v>
      </c>
      <c r="F31" s="146"/>
      <c r="G31" s="153">
        <v>1147238.1399999999</v>
      </c>
      <c r="H31" s="150" t="s">
        <v>272</v>
      </c>
      <c r="I31" s="236" t="s">
        <v>372</v>
      </c>
      <c r="J31" s="683" t="s">
        <v>568</v>
      </c>
    </row>
    <row r="32" spans="1:10" s="96" customFormat="1" ht="22.5">
      <c r="A32" s="239"/>
      <c r="B32" s="269">
        <v>2</v>
      </c>
      <c r="C32" s="143" t="s">
        <v>452</v>
      </c>
      <c r="D32" s="271" t="s">
        <v>188</v>
      </c>
      <c r="E32" s="145">
        <v>1026362.41</v>
      </c>
      <c r="F32" s="146"/>
      <c r="G32" s="153">
        <v>984493.76</v>
      </c>
      <c r="H32" s="150" t="s">
        <v>272</v>
      </c>
      <c r="I32" s="236" t="s">
        <v>373</v>
      </c>
      <c r="J32" s="683" t="s">
        <v>568</v>
      </c>
    </row>
    <row r="33" spans="1:10">
      <c r="A33" s="240"/>
      <c r="B33" s="584" t="s">
        <v>11</v>
      </c>
      <c r="C33" s="584"/>
      <c r="D33" s="584"/>
      <c r="E33" s="311">
        <f>SUM(E31:E32)</f>
        <v>2176362.41</v>
      </c>
      <c r="F33" s="311"/>
      <c r="G33" s="311">
        <f>SUM(G31:G32)</f>
        <v>2131731.9</v>
      </c>
      <c r="H33" s="311"/>
      <c r="I33" s="478"/>
      <c r="J33" s="478"/>
    </row>
    <row r="34" spans="1:10">
      <c r="A34" s="240"/>
      <c r="B34" s="572" t="s">
        <v>223</v>
      </c>
      <c r="C34" s="573"/>
      <c r="D34" s="573"/>
      <c r="E34" s="573"/>
      <c r="F34" s="573"/>
      <c r="G34" s="312"/>
      <c r="H34" s="312"/>
      <c r="I34" s="470"/>
      <c r="J34" s="544"/>
    </row>
    <row r="35" spans="1:10" s="96" customFormat="1" ht="33.75">
      <c r="A35" s="239"/>
      <c r="B35" s="269">
        <v>1</v>
      </c>
      <c r="C35" s="143" t="s">
        <v>22</v>
      </c>
      <c r="D35" s="144" t="s">
        <v>23</v>
      </c>
      <c r="E35" s="146">
        <v>1800000</v>
      </c>
      <c r="F35" s="146"/>
      <c r="G35" s="153">
        <v>1797297.8299999998</v>
      </c>
      <c r="H35" s="150" t="s">
        <v>251</v>
      </c>
      <c r="I35" s="154" t="s">
        <v>370</v>
      </c>
      <c r="J35" s="684" t="s">
        <v>568</v>
      </c>
    </row>
    <row r="36" spans="1:10" s="96" customFormat="1" ht="33.75">
      <c r="A36" s="239"/>
      <c r="B36" s="269">
        <v>2</v>
      </c>
      <c r="C36" s="143" t="s">
        <v>189</v>
      </c>
      <c r="D36" s="152" t="s">
        <v>99</v>
      </c>
      <c r="E36" s="146">
        <v>1261750.0899999999</v>
      </c>
      <c r="F36" s="146"/>
      <c r="G36" s="153">
        <v>1259108.1600000001</v>
      </c>
      <c r="H36" s="150" t="s">
        <v>251</v>
      </c>
      <c r="I36" s="154" t="s">
        <v>371</v>
      </c>
      <c r="J36" s="684" t="s">
        <v>568</v>
      </c>
    </row>
    <row r="37" spans="1:10">
      <c r="A37" s="240"/>
      <c r="B37" s="584" t="s">
        <v>11</v>
      </c>
      <c r="C37" s="584"/>
      <c r="D37" s="584"/>
      <c r="E37" s="311">
        <f>SUM(E35:E36)</f>
        <v>3061750.09</v>
      </c>
      <c r="F37" s="311"/>
      <c r="G37" s="311">
        <f>SUM(G35:G36)</f>
        <v>3056405.99</v>
      </c>
      <c r="H37" s="311"/>
      <c r="I37" s="478"/>
      <c r="J37" s="478"/>
    </row>
    <row r="38" spans="1:10">
      <c r="A38" s="240"/>
      <c r="B38" s="572" t="s">
        <v>220</v>
      </c>
      <c r="C38" s="573"/>
      <c r="D38" s="573"/>
      <c r="E38" s="573"/>
      <c r="F38" s="573"/>
      <c r="G38" s="312"/>
      <c r="H38" s="312"/>
      <c r="I38" s="470"/>
      <c r="J38" s="544"/>
    </row>
    <row r="39" spans="1:10" s="96" customFormat="1" ht="33.75">
      <c r="A39" s="239"/>
      <c r="B39" s="142">
        <v>1</v>
      </c>
      <c r="C39" s="143" t="s">
        <v>241</v>
      </c>
      <c r="D39" s="144" t="s">
        <v>12</v>
      </c>
      <c r="E39" s="145">
        <v>740000</v>
      </c>
      <c r="F39" s="146"/>
      <c r="G39" s="153">
        <v>739348.7</v>
      </c>
      <c r="H39" s="144" t="s">
        <v>259</v>
      </c>
      <c r="I39" s="154" t="s">
        <v>260</v>
      </c>
      <c r="J39" s="684" t="s">
        <v>568</v>
      </c>
    </row>
    <row r="40" spans="1:10" s="96" customFormat="1" ht="33.75">
      <c r="A40" s="239"/>
      <c r="B40" s="142">
        <v>2</v>
      </c>
      <c r="C40" s="155" t="s">
        <v>242</v>
      </c>
      <c r="D40" s="144" t="s">
        <v>12</v>
      </c>
      <c r="E40" s="145">
        <v>3900000</v>
      </c>
      <c r="F40" s="146"/>
      <c r="G40" s="153">
        <v>3895852</v>
      </c>
      <c r="H40" s="144" t="s">
        <v>253</v>
      </c>
      <c r="I40" s="154" t="s">
        <v>254</v>
      </c>
      <c r="J40" s="684" t="s">
        <v>568</v>
      </c>
    </row>
    <row r="41" spans="1:10" s="96" customFormat="1" ht="33.75">
      <c r="A41" s="239"/>
      <c r="B41" s="142">
        <v>3</v>
      </c>
      <c r="C41" s="155" t="s">
        <v>271</v>
      </c>
      <c r="D41" s="144" t="s">
        <v>12</v>
      </c>
      <c r="E41" s="145">
        <f>2500000+1480000</f>
        <v>3980000</v>
      </c>
      <c r="F41" s="146"/>
      <c r="G41" s="153">
        <f>3691104.48-102990.45</f>
        <v>3588114.03</v>
      </c>
      <c r="H41" s="144" t="s">
        <v>255</v>
      </c>
      <c r="I41" s="154" t="s">
        <v>256</v>
      </c>
      <c r="J41" s="684" t="s">
        <v>568</v>
      </c>
    </row>
    <row r="42" spans="1:10" s="96" customFormat="1" ht="45">
      <c r="A42" s="239"/>
      <c r="B42" s="156">
        <v>4</v>
      </c>
      <c r="C42" s="157" t="s">
        <v>243</v>
      </c>
      <c r="D42" s="158" t="s">
        <v>12</v>
      </c>
      <c r="E42" s="145">
        <v>1421141</v>
      </c>
      <c r="F42" s="159"/>
      <c r="G42" s="153">
        <v>1299248.55</v>
      </c>
      <c r="H42" s="144" t="s">
        <v>257</v>
      </c>
      <c r="I42" s="154" t="s">
        <v>258</v>
      </c>
      <c r="J42" s="684" t="s">
        <v>568</v>
      </c>
    </row>
    <row r="43" spans="1:10" s="96" customFormat="1" ht="45">
      <c r="A43" s="244"/>
      <c r="B43" s="245">
        <v>5</v>
      </c>
      <c r="C43" s="254" t="s">
        <v>475</v>
      </c>
      <c r="D43" s="243" t="s">
        <v>250</v>
      </c>
      <c r="E43" s="248"/>
      <c r="F43" s="247"/>
      <c r="G43" s="248">
        <v>518577.72</v>
      </c>
      <c r="H43" s="243" t="s">
        <v>453</v>
      </c>
      <c r="I43" s="249" t="s">
        <v>509</v>
      </c>
      <c r="J43" s="685" t="s">
        <v>568</v>
      </c>
    </row>
    <row r="44" spans="1:10">
      <c r="A44" s="240"/>
      <c r="B44" s="584" t="s">
        <v>11</v>
      </c>
      <c r="C44" s="584"/>
      <c r="D44" s="584"/>
      <c r="E44" s="313">
        <f>SUM(E39:E43)</f>
        <v>10041141</v>
      </c>
      <c r="F44" s="313"/>
      <c r="G44" s="313">
        <f>SUM(G39:G43)</f>
        <v>10041141.000000002</v>
      </c>
      <c r="H44" s="313"/>
      <c r="I44" s="478"/>
      <c r="J44" s="478"/>
    </row>
    <row r="45" spans="1:10">
      <c r="A45" s="240"/>
      <c r="B45" s="307"/>
      <c r="C45" s="585" t="s">
        <v>276</v>
      </c>
      <c r="D45" s="586"/>
      <c r="E45" s="586"/>
      <c r="F45" s="307"/>
      <c r="G45" s="307"/>
      <c r="H45" s="307"/>
      <c r="I45" s="307"/>
      <c r="J45" s="307"/>
    </row>
    <row r="46" spans="1:10" s="96" customFormat="1" ht="33.75">
      <c r="A46" s="239"/>
      <c r="B46" s="156">
        <v>1</v>
      </c>
      <c r="C46" s="155" t="s">
        <v>244</v>
      </c>
      <c r="D46" s="160" t="s">
        <v>12</v>
      </c>
      <c r="E46" s="145">
        <v>740000</v>
      </c>
      <c r="F46" s="161" t="s">
        <v>245</v>
      </c>
      <c r="G46" s="162">
        <v>737462.9</v>
      </c>
      <c r="H46" s="144" t="s">
        <v>251</v>
      </c>
      <c r="I46" s="154" t="s">
        <v>261</v>
      </c>
      <c r="J46" s="684" t="s">
        <v>568</v>
      </c>
    </row>
    <row r="47" spans="1:10" s="96" customFormat="1" ht="33.75">
      <c r="A47" s="239"/>
      <c r="B47" s="156">
        <v>2</v>
      </c>
      <c r="C47" s="155" t="s">
        <v>246</v>
      </c>
      <c r="D47" s="160" t="s">
        <v>12</v>
      </c>
      <c r="E47" s="145">
        <v>740000</v>
      </c>
      <c r="F47" s="161" t="s">
        <v>221</v>
      </c>
      <c r="G47" s="162">
        <v>738975.13</v>
      </c>
      <c r="H47" s="144" t="s">
        <v>259</v>
      </c>
      <c r="I47" s="154" t="s">
        <v>262</v>
      </c>
      <c r="J47" s="684" t="s">
        <v>568</v>
      </c>
    </row>
    <row r="48" spans="1:10" s="96" customFormat="1" ht="33.75">
      <c r="A48" s="239"/>
      <c r="B48" s="156">
        <v>3</v>
      </c>
      <c r="C48" s="155" t="s">
        <v>190</v>
      </c>
      <c r="D48" s="160" t="s">
        <v>12</v>
      </c>
      <c r="E48" s="145">
        <v>2270000</v>
      </c>
      <c r="F48" s="161" t="s">
        <v>213</v>
      </c>
      <c r="G48" s="153">
        <v>2243432.02</v>
      </c>
      <c r="H48" s="144" t="s">
        <v>253</v>
      </c>
      <c r="I48" s="154" t="s">
        <v>263</v>
      </c>
      <c r="J48" s="684" t="s">
        <v>568</v>
      </c>
    </row>
    <row r="49" spans="1:10" s="96" customFormat="1" ht="33.75">
      <c r="A49" s="239"/>
      <c r="B49" s="156">
        <v>4</v>
      </c>
      <c r="C49" s="155" t="s">
        <v>191</v>
      </c>
      <c r="D49" s="160" t="s">
        <v>12</v>
      </c>
      <c r="E49" s="145">
        <v>750000</v>
      </c>
      <c r="F49" s="161" t="s">
        <v>213</v>
      </c>
      <c r="G49" s="153">
        <v>746742.43</v>
      </c>
      <c r="H49" s="144" t="s">
        <v>253</v>
      </c>
      <c r="I49" s="154" t="s">
        <v>264</v>
      </c>
      <c r="J49" s="684" t="s">
        <v>568</v>
      </c>
    </row>
    <row r="50" spans="1:10" s="96" customFormat="1" ht="22.5">
      <c r="A50" s="239"/>
      <c r="B50" s="156">
        <v>5</v>
      </c>
      <c r="C50" s="155" t="s">
        <v>192</v>
      </c>
      <c r="D50" s="160" t="s">
        <v>12</v>
      </c>
      <c r="E50" s="145">
        <v>1750000</v>
      </c>
      <c r="F50" s="161" t="s">
        <v>214</v>
      </c>
      <c r="G50" s="153">
        <v>1742196.23</v>
      </c>
      <c r="H50" s="144" t="s">
        <v>266</v>
      </c>
      <c r="I50" s="154" t="s">
        <v>284</v>
      </c>
      <c r="J50" s="684" t="s">
        <v>568</v>
      </c>
    </row>
    <row r="51" spans="1:10" s="96" customFormat="1" ht="33.75">
      <c r="A51" s="239"/>
      <c r="B51" s="156">
        <v>6</v>
      </c>
      <c r="C51" s="155" t="s">
        <v>216</v>
      </c>
      <c r="D51" s="160" t="s">
        <v>250</v>
      </c>
      <c r="E51" s="145">
        <v>1950000</v>
      </c>
      <c r="F51" s="161" t="s">
        <v>247</v>
      </c>
      <c r="G51" s="162">
        <v>1945198.6300000001</v>
      </c>
      <c r="H51" s="144" t="s">
        <v>282</v>
      </c>
      <c r="I51" s="154" t="s">
        <v>278</v>
      </c>
      <c r="J51" s="684" t="s">
        <v>568</v>
      </c>
    </row>
    <row r="52" spans="1:10" s="96" customFormat="1" ht="33.75">
      <c r="A52" s="239"/>
      <c r="B52" s="156">
        <v>7</v>
      </c>
      <c r="C52" s="155" t="s">
        <v>193</v>
      </c>
      <c r="D52" s="160" t="s">
        <v>197</v>
      </c>
      <c r="E52" s="145">
        <v>4800000</v>
      </c>
      <c r="F52" s="161" t="s">
        <v>215</v>
      </c>
      <c r="G52" s="162">
        <v>4779627.8099999996</v>
      </c>
      <c r="H52" s="144" t="s">
        <v>266</v>
      </c>
      <c r="I52" s="154" t="s">
        <v>279</v>
      </c>
      <c r="J52" s="684" t="s">
        <v>568</v>
      </c>
    </row>
    <row r="53" spans="1:10" s="96" customFormat="1" ht="33.75">
      <c r="A53" s="239"/>
      <c r="B53" s="156">
        <v>8</v>
      </c>
      <c r="C53" s="155" t="s">
        <v>194</v>
      </c>
      <c r="D53" s="160" t="s">
        <v>198</v>
      </c>
      <c r="E53" s="145">
        <v>3860000</v>
      </c>
      <c r="F53" s="161" t="s">
        <v>248</v>
      </c>
      <c r="G53" s="162">
        <v>3859469.01</v>
      </c>
      <c r="H53" s="144" t="s">
        <v>267</v>
      </c>
      <c r="I53" s="154" t="s">
        <v>280</v>
      </c>
      <c r="J53" s="684" t="s">
        <v>568</v>
      </c>
    </row>
    <row r="54" spans="1:10" s="96" customFormat="1" ht="33.75">
      <c r="A54" s="239"/>
      <c r="B54" s="156">
        <v>9</v>
      </c>
      <c r="C54" s="155" t="s">
        <v>195</v>
      </c>
      <c r="D54" s="160" t="s">
        <v>198</v>
      </c>
      <c r="E54" s="145">
        <v>2900000</v>
      </c>
      <c r="F54" s="161" t="s">
        <v>217</v>
      </c>
      <c r="G54" s="162">
        <v>2880743.32</v>
      </c>
      <c r="H54" s="144" t="s">
        <v>283</v>
      </c>
      <c r="I54" s="154" t="s">
        <v>285</v>
      </c>
      <c r="J54" s="684" t="s">
        <v>568</v>
      </c>
    </row>
    <row r="55" spans="1:10" s="96" customFormat="1" ht="33.75">
      <c r="A55" s="239"/>
      <c r="B55" s="156">
        <v>10</v>
      </c>
      <c r="C55" s="155" t="s">
        <v>196</v>
      </c>
      <c r="D55" s="160" t="s">
        <v>99</v>
      </c>
      <c r="E55" s="145">
        <v>5304313.2699999996</v>
      </c>
      <c r="F55" s="161" t="s">
        <v>218</v>
      </c>
      <c r="G55" s="162">
        <v>5298992.5500000007</v>
      </c>
      <c r="H55" s="144" t="s">
        <v>286</v>
      </c>
      <c r="I55" s="154" t="s">
        <v>281</v>
      </c>
      <c r="J55" s="684" t="s">
        <v>568</v>
      </c>
    </row>
    <row r="56" spans="1:10">
      <c r="A56" s="240"/>
      <c r="B56" s="584" t="s">
        <v>11</v>
      </c>
      <c r="C56" s="584"/>
      <c r="D56" s="584"/>
      <c r="E56" s="313">
        <f>SUM(E46:E55)</f>
        <v>25064313.27</v>
      </c>
      <c r="F56" s="313"/>
      <c r="G56" s="313">
        <f>SUM(G46:G55)</f>
        <v>24972840.029999997</v>
      </c>
      <c r="H56" s="313"/>
      <c r="I56" s="478">
        <f>SUBTOTAL(3,I10:I55)</f>
        <v>23</v>
      </c>
      <c r="J56" s="478"/>
    </row>
    <row r="57" spans="1:10">
      <c r="A57" s="240"/>
      <c r="B57" s="584" t="s">
        <v>59</v>
      </c>
      <c r="C57" s="584"/>
      <c r="D57" s="584"/>
      <c r="E57" s="313">
        <f>+E18+E21+E26+E29+E33+E37+E44+E56</f>
        <v>49260319.689999998</v>
      </c>
      <c r="F57" s="313"/>
      <c r="G57" s="313">
        <f>+G18+G21+G26+G29+G33+G37+G44+G56</f>
        <v>48756241.079999998</v>
      </c>
      <c r="H57" s="313"/>
      <c r="I57" s="478"/>
      <c r="J57" s="478"/>
    </row>
    <row r="58" spans="1:10">
      <c r="B58" s="96"/>
      <c r="D58" s="96"/>
      <c r="E58" s="96"/>
      <c r="F58" s="96"/>
      <c r="G58" s="96"/>
      <c r="H58" s="96"/>
      <c r="I58" s="130"/>
    </row>
  </sheetData>
  <autoFilter ref="B9:I57"/>
  <mergeCells count="31">
    <mergeCell ref="J11:J17"/>
    <mergeCell ref="J23:J25"/>
    <mergeCell ref="C45:E45"/>
    <mergeCell ref="B56:D56"/>
    <mergeCell ref="B57:D57"/>
    <mergeCell ref="B29:D29"/>
    <mergeCell ref="B30:F30"/>
    <mergeCell ref="B33:D33"/>
    <mergeCell ref="B34:F34"/>
    <mergeCell ref="B37:D37"/>
    <mergeCell ref="B38:F38"/>
    <mergeCell ref="B44:D44"/>
    <mergeCell ref="B27:F27"/>
    <mergeCell ref="C10:E10"/>
    <mergeCell ref="B11:B17"/>
    <mergeCell ref="C11:C17"/>
    <mergeCell ref="D11:D17"/>
    <mergeCell ref="B18:D18"/>
    <mergeCell ref="B19:F19"/>
    <mergeCell ref="B21:D21"/>
    <mergeCell ref="B22:F22"/>
    <mergeCell ref="B26:D26"/>
    <mergeCell ref="I23:I25"/>
    <mergeCell ref="H23:H25"/>
    <mergeCell ref="G11:G17"/>
    <mergeCell ref="A1:I1"/>
    <mergeCell ref="A2:I2"/>
    <mergeCell ref="A3:I3"/>
    <mergeCell ref="A6:I6"/>
    <mergeCell ref="H11:H17"/>
    <mergeCell ref="I11:I17"/>
  </mergeCells>
  <printOptions horizontalCentered="1"/>
  <pageMargins left="0.51181102362204722" right="0.51181102362204722" top="0.78740157480314965" bottom="0.51181102362204722" header="0.94488188976377963" footer="0.31496062992125984"/>
  <pageSetup scale="80" orientation="landscape" r:id="rId1"/>
  <headerFooter>
    <oddHeader>&amp;R&amp;D
&amp;T</oddHeader>
  </headerFooter>
  <rowBreaks count="2" manualBreakCount="2">
    <brk id="29" max="9" man="1"/>
    <brk id="44" max="9" man="1"/>
  </rowBreaks>
  <drawing r:id="rId2"/>
</worksheet>
</file>

<file path=xl/worksheets/sheet5.xml><?xml version="1.0" encoding="utf-8"?>
<worksheet xmlns="http://schemas.openxmlformats.org/spreadsheetml/2006/main" xmlns:r="http://schemas.openxmlformats.org/officeDocument/2006/relationships">
  <sheetPr>
    <pageSetUpPr fitToPage="1"/>
  </sheetPr>
  <dimension ref="A1:I24"/>
  <sheetViews>
    <sheetView view="pageBreakPreview" topLeftCell="E19" zoomScaleNormal="100" zoomScaleSheetLayoutView="100" workbookViewId="0">
      <selection activeCell="I21" sqref="I21"/>
    </sheetView>
  </sheetViews>
  <sheetFormatPr baseColWidth="10" defaultRowHeight="15"/>
  <cols>
    <col min="1" max="1" width="5.42578125" style="97" customWidth="1"/>
    <col min="2" max="2" width="7.28515625" style="97" hidden="1" customWidth="1"/>
    <col min="3" max="3" width="52.28515625" style="97" customWidth="1"/>
    <col min="4" max="4" width="18.7109375" style="97" customWidth="1"/>
    <col min="5" max="5" width="17.5703125" style="97" customWidth="1"/>
    <col min="6" max="6" width="18.85546875" style="97" customWidth="1"/>
    <col min="7" max="7" width="33" style="97" customWidth="1"/>
    <col min="8" max="8" width="29" style="97" customWidth="1"/>
    <col min="9" max="9" width="21" style="277" customWidth="1"/>
    <col min="10" max="16384" width="11.42578125" style="97"/>
  </cols>
  <sheetData>
    <row r="1" spans="1:9" ht="18.75">
      <c r="A1" s="589" t="s">
        <v>8</v>
      </c>
      <c r="B1" s="589"/>
      <c r="C1" s="589"/>
      <c r="D1" s="589"/>
      <c r="E1" s="589"/>
      <c r="F1" s="589"/>
      <c r="G1" s="589"/>
      <c r="H1" s="589"/>
    </row>
    <row r="2" spans="1:9" ht="18.75">
      <c r="A2" s="589" t="s">
        <v>9</v>
      </c>
      <c r="B2" s="589"/>
      <c r="C2" s="589"/>
      <c r="D2" s="589"/>
      <c r="E2" s="589"/>
      <c r="F2" s="589"/>
      <c r="G2" s="589"/>
      <c r="H2" s="589"/>
    </row>
    <row r="3" spans="1:9" ht="33.75" customHeight="1">
      <c r="A3" s="593" t="s">
        <v>289</v>
      </c>
      <c r="B3" s="593"/>
      <c r="C3" s="593"/>
      <c r="D3" s="593"/>
      <c r="E3" s="593"/>
      <c r="F3" s="593"/>
      <c r="G3" s="593"/>
      <c r="H3" s="593"/>
      <c r="I3" s="593"/>
    </row>
    <row r="4" spans="1:9" ht="23.25" customHeight="1">
      <c r="A4" s="594" t="s">
        <v>112</v>
      </c>
      <c r="B4" s="594"/>
      <c r="C4" s="594"/>
      <c r="D4" s="594"/>
      <c r="E4" s="594"/>
      <c r="F4" s="594"/>
      <c r="G4" s="594"/>
      <c r="H4" s="594"/>
      <c r="I4" s="514"/>
    </row>
    <row r="5" spans="1:9" ht="36" customHeight="1">
      <c r="A5" s="326" t="s">
        <v>24</v>
      </c>
      <c r="B5" s="326" t="s">
        <v>290</v>
      </c>
      <c r="C5" s="326" t="s">
        <v>0</v>
      </c>
      <c r="D5" s="338" t="s">
        <v>291</v>
      </c>
      <c r="E5" s="326" t="s">
        <v>292</v>
      </c>
      <c r="F5" s="326" t="s">
        <v>270</v>
      </c>
      <c r="G5" s="326" t="s">
        <v>54</v>
      </c>
      <c r="H5" s="326" t="s">
        <v>252</v>
      </c>
      <c r="I5" s="326" t="s">
        <v>567</v>
      </c>
    </row>
    <row r="6" spans="1:9" ht="39.75" customHeight="1">
      <c r="A6" s="339">
        <v>1</v>
      </c>
      <c r="B6" s="339">
        <v>92301</v>
      </c>
      <c r="C6" s="314" t="s">
        <v>523</v>
      </c>
      <c r="D6" s="315" t="s">
        <v>293</v>
      </c>
      <c r="E6" s="316">
        <v>850000</v>
      </c>
      <c r="F6" s="316">
        <v>670967.85</v>
      </c>
      <c r="G6" s="317" t="s">
        <v>492</v>
      </c>
      <c r="H6" s="318" t="s">
        <v>457</v>
      </c>
      <c r="I6" s="686" t="s">
        <v>568</v>
      </c>
    </row>
    <row r="7" spans="1:9" ht="40.5" customHeight="1">
      <c r="A7" s="340">
        <v>2</v>
      </c>
      <c r="B7" s="341">
        <v>92303</v>
      </c>
      <c r="C7" s="319" t="s">
        <v>294</v>
      </c>
      <c r="D7" s="320" t="s">
        <v>295</v>
      </c>
      <c r="E7" s="321">
        <v>500000</v>
      </c>
      <c r="F7" s="322">
        <v>499505.38</v>
      </c>
      <c r="G7" s="323" t="s">
        <v>274</v>
      </c>
      <c r="H7" s="323" t="s">
        <v>430</v>
      </c>
      <c r="I7" s="687" t="s">
        <v>568</v>
      </c>
    </row>
    <row r="8" spans="1:9" s="164" customFormat="1" ht="47.25" customHeight="1">
      <c r="A8" s="339">
        <v>3</v>
      </c>
      <c r="B8" s="339">
        <v>92305</v>
      </c>
      <c r="C8" s="314" t="s">
        <v>296</v>
      </c>
      <c r="D8" s="315" t="s">
        <v>297</v>
      </c>
      <c r="E8" s="316">
        <v>400000</v>
      </c>
      <c r="F8" s="491">
        <v>399313.4</v>
      </c>
      <c r="G8" s="317" t="s">
        <v>274</v>
      </c>
      <c r="H8" s="317" t="s">
        <v>503</v>
      </c>
      <c r="I8" s="686" t="s">
        <v>568</v>
      </c>
    </row>
    <row r="9" spans="1:9" ht="22.5">
      <c r="A9" s="340">
        <v>4</v>
      </c>
      <c r="B9" s="341">
        <v>92307</v>
      </c>
      <c r="C9" s="319" t="s">
        <v>298</v>
      </c>
      <c r="D9" s="320" t="s">
        <v>299</v>
      </c>
      <c r="E9" s="321">
        <v>500000</v>
      </c>
      <c r="F9" s="322">
        <v>495928.15</v>
      </c>
      <c r="G9" s="323" t="s">
        <v>266</v>
      </c>
      <c r="H9" s="323" t="s">
        <v>425</v>
      </c>
      <c r="I9" s="688" t="s">
        <v>568</v>
      </c>
    </row>
    <row r="10" spans="1:9" ht="30" customHeight="1">
      <c r="A10" s="339">
        <v>5</v>
      </c>
      <c r="B10" s="339">
        <v>92311</v>
      </c>
      <c r="C10" s="314" t="s">
        <v>300</v>
      </c>
      <c r="D10" s="315" t="s">
        <v>301</v>
      </c>
      <c r="E10" s="316">
        <v>450000</v>
      </c>
      <c r="F10" s="316">
        <v>449990.39</v>
      </c>
      <c r="G10" s="317" t="s">
        <v>473</v>
      </c>
      <c r="H10" s="317" t="s">
        <v>428</v>
      </c>
      <c r="I10" s="686"/>
    </row>
    <row r="11" spans="1:9" ht="45" customHeight="1">
      <c r="A11" s="340">
        <v>6</v>
      </c>
      <c r="B11" s="341">
        <v>92313</v>
      </c>
      <c r="C11" s="319" t="s">
        <v>302</v>
      </c>
      <c r="D11" s="320" t="s">
        <v>100</v>
      </c>
      <c r="E11" s="321">
        <v>450000</v>
      </c>
      <c r="F11" s="322">
        <v>449986.48</v>
      </c>
      <c r="G11" s="323" t="s">
        <v>277</v>
      </c>
      <c r="H11" s="323" t="s">
        <v>429</v>
      </c>
      <c r="I11" s="688" t="s">
        <v>568</v>
      </c>
    </row>
    <row r="12" spans="1:9" s="530" customFormat="1" ht="36.75" customHeight="1">
      <c r="A12" s="524">
        <v>7</v>
      </c>
      <c r="B12" s="524">
        <v>92326</v>
      </c>
      <c r="C12" s="525" t="s">
        <v>303</v>
      </c>
      <c r="D12" s="526" t="s">
        <v>304</v>
      </c>
      <c r="E12" s="491">
        <v>700000</v>
      </c>
      <c r="F12" s="491"/>
      <c r="G12" s="527"/>
      <c r="H12" s="528" t="s">
        <v>557</v>
      </c>
      <c r="I12" s="529"/>
    </row>
    <row r="13" spans="1:9" ht="53.25" customHeight="1">
      <c r="A13" s="340">
        <v>8</v>
      </c>
      <c r="B13" s="341">
        <v>92328</v>
      </c>
      <c r="C13" s="319" t="s">
        <v>305</v>
      </c>
      <c r="D13" s="320" t="s">
        <v>306</v>
      </c>
      <c r="E13" s="321">
        <v>1050000</v>
      </c>
      <c r="F13" s="322">
        <v>1049993.17</v>
      </c>
      <c r="G13" s="323" t="s">
        <v>365</v>
      </c>
      <c r="H13" s="323" t="s">
        <v>465</v>
      </c>
      <c r="I13" s="688" t="s">
        <v>568</v>
      </c>
    </row>
    <row r="14" spans="1:9" ht="43.5" customHeight="1">
      <c r="A14" s="339">
        <v>9</v>
      </c>
      <c r="B14" s="339">
        <v>92330</v>
      </c>
      <c r="C14" s="314" t="s">
        <v>307</v>
      </c>
      <c r="D14" s="315" t="s">
        <v>200</v>
      </c>
      <c r="E14" s="316">
        <v>500000</v>
      </c>
      <c r="F14" s="316">
        <v>499691.87</v>
      </c>
      <c r="G14" s="317" t="s">
        <v>472</v>
      </c>
      <c r="H14" s="318" t="s">
        <v>466</v>
      </c>
      <c r="I14" s="686" t="s">
        <v>568</v>
      </c>
    </row>
    <row r="15" spans="1:9" ht="22.5">
      <c r="A15" s="340">
        <v>10</v>
      </c>
      <c r="B15" s="341">
        <v>92331</v>
      </c>
      <c r="C15" s="319" t="s">
        <v>308</v>
      </c>
      <c r="D15" s="320" t="s">
        <v>309</v>
      </c>
      <c r="E15" s="321">
        <v>700000</v>
      </c>
      <c r="F15" s="322">
        <v>697867.61</v>
      </c>
      <c r="G15" s="323" t="s">
        <v>275</v>
      </c>
      <c r="H15" s="323" t="s">
        <v>426</v>
      </c>
      <c r="I15" s="688" t="s">
        <v>568</v>
      </c>
    </row>
    <row r="16" spans="1:9" ht="51" customHeight="1">
      <c r="A16" s="339">
        <v>11</v>
      </c>
      <c r="B16" s="339">
        <v>92333</v>
      </c>
      <c r="C16" s="314" t="s">
        <v>310</v>
      </c>
      <c r="D16" s="315" t="s">
        <v>311</v>
      </c>
      <c r="E16" s="316">
        <v>1050000</v>
      </c>
      <c r="F16" s="316">
        <v>1049961.51</v>
      </c>
      <c r="G16" s="317" t="s">
        <v>253</v>
      </c>
      <c r="H16" s="318" t="s">
        <v>467</v>
      </c>
      <c r="I16" s="686" t="s">
        <v>568</v>
      </c>
    </row>
    <row r="17" spans="1:9" ht="33.75">
      <c r="A17" s="340">
        <v>12</v>
      </c>
      <c r="B17" s="341">
        <v>92334</v>
      </c>
      <c r="C17" s="319" t="s">
        <v>312</v>
      </c>
      <c r="D17" s="320" t="s">
        <v>313</v>
      </c>
      <c r="E17" s="321">
        <v>800000</v>
      </c>
      <c r="F17" s="322">
        <v>428717.24</v>
      </c>
      <c r="G17" s="323" t="s">
        <v>266</v>
      </c>
      <c r="H17" s="323" t="s">
        <v>513</v>
      </c>
      <c r="I17" s="687"/>
    </row>
    <row r="18" spans="1:9" ht="42" customHeight="1">
      <c r="A18" s="339">
        <v>13</v>
      </c>
      <c r="B18" s="339">
        <v>92337</v>
      </c>
      <c r="C18" s="314" t="s">
        <v>314</v>
      </c>
      <c r="D18" s="315" t="s">
        <v>315</v>
      </c>
      <c r="E18" s="316">
        <v>800000</v>
      </c>
      <c r="F18" s="316">
        <v>796003.65</v>
      </c>
      <c r="G18" s="317" t="s">
        <v>275</v>
      </c>
      <c r="H18" s="317" t="s">
        <v>427</v>
      </c>
      <c r="I18" s="686" t="s">
        <v>568</v>
      </c>
    </row>
    <row r="19" spans="1:9" ht="35.25" customHeight="1">
      <c r="A19" s="340">
        <v>14</v>
      </c>
      <c r="B19" s="341">
        <v>92347</v>
      </c>
      <c r="C19" s="319" t="s">
        <v>524</v>
      </c>
      <c r="D19" s="320" t="s">
        <v>316</v>
      </c>
      <c r="E19" s="321">
        <v>500000</v>
      </c>
      <c r="F19" s="322">
        <v>499998.94</v>
      </c>
      <c r="G19" s="323" t="s">
        <v>493</v>
      </c>
      <c r="H19" s="323" t="s">
        <v>504</v>
      </c>
      <c r="I19" s="687" t="s">
        <v>568</v>
      </c>
    </row>
    <row r="20" spans="1:9" ht="43.5" customHeight="1">
      <c r="A20" s="342">
        <v>15</v>
      </c>
      <c r="B20" s="342">
        <v>92351</v>
      </c>
      <c r="C20" s="324" t="s">
        <v>317</v>
      </c>
      <c r="D20" s="325" t="s">
        <v>318</v>
      </c>
      <c r="E20" s="316">
        <v>750000</v>
      </c>
      <c r="F20" s="316">
        <v>679233.16</v>
      </c>
      <c r="G20" s="317" t="s">
        <v>458</v>
      </c>
      <c r="H20" s="317" t="s">
        <v>494</v>
      </c>
      <c r="I20" s="686" t="s">
        <v>568</v>
      </c>
    </row>
    <row r="21" spans="1:9" ht="15.75" customHeight="1">
      <c r="A21" s="590" t="s">
        <v>59</v>
      </c>
      <c r="B21" s="591"/>
      <c r="C21" s="591"/>
      <c r="D21" s="592"/>
      <c r="E21" s="327">
        <f>SUM(E6:E20)</f>
        <v>10000000</v>
      </c>
      <c r="F21" s="327">
        <f>SUM(F6:F20)</f>
        <v>8667158.8000000007</v>
      </c>
      <c r="G21" s="327"/>
      <c r="H21" s="327"/>
      <c r="I21" s="328"/>
    </row>
    <row r="22" spans="1:9" ht="20.25" customHeight="1">
      <c r="A22" s="329"/>
      <c r="B22" s="330"/>
      <c r="C22" s="587" t="s">
        <v>319</v>
      </c>
      <c r="D22" s="588"/>
      <c r="E22" s="331">
        <v>8550000</v>
      </c>
      <c r="F22" s="331"/>
      <c r="G22" s="331"/>
      <c r="H22" s="331"/>
      <c r="I22" s="332"/>
    </row>
    <row r="23" spans="1:9">
      <c r="A23" s="343"/>
      <c r="B23" s="343"/>
      <c r="C23" s="333" t="s">
        <v>59</v>
      </c>
      <c r="D23" s="334"/>
      <c r="E23" s="343">
        <f>+E22+E21</f>
        <v>18550000</v>
      </c>
      <c r="F23" s="343"/>
      <c r="G23" s="343"/>
      <c r="H23" s="343"/>
      <c r="I23" s="481"/>
    </row>
    <row r="24" spans="1:9">
      <c r="A24" s="335"/>
      <c r="B24" s="335"/>
      <c r="C24" s="335"/>
      <c r="D24" s="335"/>
      <c r="E24" s="335"/>
      <c r="F24" s="335"/>
      <c r="G24" s="335"/>
      <c r="H24" s="335"/>
      <c r="I24" s="336"/>
    </row>
  </sheetData>
  <autoFilter ref="A5:H22"/>
  <mergeCells count="6">
    <mergeCell ref="C22:D22"/>
    <mergeCell ref="A2:H2"/>
    <mergeCell ref="A1:H1"/>
    <mergeCell ref="A21:D21"/>
    <mergeCell ref="A3:I3"/>
    <mergeCell ref="A4:H4"/>
  </mergeCells>
  <printOptions horizontalCentered="1" verticalCentered="1"/>
  <pageMargins left="0.27559055118110237" right="0.47244094488188981" top="0.35433070866141736" bottom="0.47244094488188981" header="0.78" footer="0.31496062992125984"/>
  <pageSetup scale="66" orientation="landscape" r:id="rId1"/>
  <headerFooter>
    <oddHeader>&amp;R&amp;D
&amp;8&amp;T</oddHead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M12"/>
  <sheetViews>
    <sheetView view="pageBreakPreview" topLeftCell="B1" zoomScaleNormal="100" zoomScaleSheetLayoutView="100" workbookViewId="0">
      <selection activeCell="I9" sqref="I9"/>
    </sheetView>
  </sheetViews>
  <sheetFormatPr baseColWidth="10" defaultRowHeight="12.75"/>
  <cols>
    <col min="1" max="1" width="9.85546875" style="1" customWidth="1"/>
    <col min="2" max="2" width="8.140625" style="1" customWidth="1"/>
    <col min="3" max="3" width="26.5703125" style="1" customWidth="1"/>
    <col min="4" max="4" width="24.140625" style="1" customWidth="1"/>
    <col min="5" max="6" width="15.5703125" style="1" customWidth="1"/>
    <col min="7" max="7" width="17.85546875" style="1" customWidth="1"/>
    <col min="8" max="8" width="15.5703125" style="1" customWidth="1"/>
    <col min="9" max="9" width="11" style="1" customWidth="1"/>
    <col min="10" max="10" width="12" style="1" bestFit="1" customWidth="1"/>
    <col min="11" max="16384" width="11.42578125" style="1"/>
  </cols>
  <sheetData>
    <row r="1" spans="1:13" ht="18.75">
      <c r="A1" s="566" t="s">
        <v>8</v>
      </c>
      <c r="B1" s="566"/>
      <c r="C1" s="566"/>
      <c r="D1" s="566"/>
      <c r="E1" s="566"/>
      <c r="F1" s="566"/>
      <c r="G1" s="566"/>
      <c r="H1" s="566"/>
      <c r="I1" s="566"/>
    </row>
    <row r="2" spans="1:13" ht="18.75">
      <c r="A2" s="566" t="s">
        <v>9</v>
      </c>
      <c r="B2" s="566"/>
      <c r="C2" s="566"/>
      <c r="D2" s="566"/>
      <c r="E2" s="566"/>
      <c r="F2" s="566"/>
      <c r="G2" s="566"/>
      <c r="H2" s="566"/>
      <c r="I2" s="566"/>
    </row>
    <row r="3" spans="1:13" ht="15.75">
      <c r="A3" s="595"/>
      <c r="B3" s="595"/>
      <c r="C3" s="595"/>
      <c r="D3" s="595"/>
      <c r="E3" s="7"/>
      <c r="F3" s="163"/>
      <c r="G3" s="182"/>
      <c r="H3" s="163"/>
      <c r="I3" s="7"/>
    </row>
    <row r="4" spans="1:13" ht="15" customHeight="1">
      <c r="A4" s="596" t="s">
        <v>29</v>
      </c>
      <c r="B4" s="596"/>
      <c r="C4" s="596"/>
      <c r="D4" s="596"/>
      <c r="E4" s="596"/>
      <c r="F4" s="596"/>
      <c r="G4" s="596"/>
      <c r="H4" s="596"/>
      <c r="I4" s="596"/>
    </row>
    <row r="5" spans="1:13" ht="15">
      <c r="I5" s="9" t="s">
        <v>34</v>
      </c>
    </row>
    <row r="7" spans="1:13" ht="22.5">
      <c r="A7" s="4"/>
      <c r="B7" s="344" t="s">
        <v>0</v>
      </c>
      <c r="C7" s="344" t="s">
        <v>1</v>
      </c>
      <c r="D7" s="344" t="s">
        <v>2</v>
      </c>
      <c r="E7" s="345" t="s">
        <v>3</v>
      </c>
      <c r="F7" s="148" t="s">
        <v>103</v>
      </c>
      <c r="G7" s="346" t="s">
        <v>252</v>
      </c>
      <c r="H7" s="148" t="s">
        <v>54</v>
      </c>
      <c r="I7" s="345" t="s">
        <v>567</v>
      </c>
    </row>
    <row r="8" spans="1:13" s="2" customFormat="1" ht="54" customHeight="1">
      <c r="A8" s="8"/>
      <c r="B8" s="91">
        <v>1</v>
      </c>
      <c r="C8" s="84" t="s">
        <v>94</v>
      </c>
      <c r="D8" s="347" t="s">
        <v>95</v>
      </c>
      <c r="E8" s="85">
        <v>7400000</v>
      </c>
      <c r="F8" s="146">
        <v>6216310.4280000012</v>
      </c>
      <c r="G8" s="348" t="s">
        <v>443</v>
      </c>
      <c r="H8" s="236" t="s">
        <v>414</v>
      </c>
      <c r="I8" s="689" t="s">
        <v>568</v>
      </c>
      <c r="J8" s="131"/>
      <c r="K8" s="131"/>
      <c r="L8" s="131"/>
      <c r="M8" s="131"/>
    </row>
    <row r="9" spans="1:13">
      <c r="A9" s="3"/>
      <c r="B9" s="349"/>
      <c r="C9" s="349"/>
      <c r="D9" s="350" t="s">
        <v>5</v>
      </c>
      <c r="E9" s="351">
        <f>SUM(E8:E8)</f>
        <v>7400000</v>
      </c>
      <c r="F9" s="351">
        <f>SUM(F8:F8)</f>
        <v>6216310.4280000012</v>
      </c>
      <c r="G9" s="352"/>
      <c r="H9" s="353"/>
      <c r="I9" s="350"/>
    </row>
    <row r="12" spans="1:13">
      <c r="E12" s="5"/>
      <c r="F12" s="5"/>
      <c r="G12" s="5"/>
      <c r="H12" s="5"/>
    </row>
  </sheetData>
  <mergeCells count="4">
    <mergeCell ref="A3:D3"/>
    <mergeCell ref="A1:I1"/>
    <mergeCell ref="A2:I2"/>
    <mergeCell ref="A4:I4"/>
  </mergeCells>
  <hyperlinks>
    <hyperlink ref="I5" location="'Caratula 13-12-13(Ing Gasca)'!N14" display="ANEXO 1"/>
  </hyperlinks>
  <printOptions horizontalCentered="1"/>
  <pageMargins left="0.23622047244094491" right="0.23622047244094491" top="0.74803149606299213" bottom="0.74803149606299213" header="0.31496062992125984" footer="0.31496062992125984"/>
  <pageSetup scale="93" fitToHeight="0" orientation="landscape" r:id="rId1"/>
  <headerFooter>
    <oddHeader>&amp;R&amp;D
&amp;T</oddHead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A1:I9"/>
  <sheetViews>
    <sheetView view="pageBreakPreview" zoomScaleNormal="100" zoomScaleSheetLayoutView="100" workbookViewId="0">
      <selection activeCell="I17" sqref="I17"/>
    </sheetView>
  </sheetViews>
  <sheetFormatPr baseColWidth="10" defaultRowHeight="12.75"/>
  <cols>
    <col min="1" max="1" width="9.85546875" style="1" customWidth="1"/>
    <col min="2" max="2" width="8.140625" style="1" customWidth="1"/>
    <col min="3" max="3" width="19.140625" style="1" customWidth="1"/>
    <col min="4" max="4" width="14.85546875" style="1" customWidth="1"/>
    <col min="5" max="5" width="14.7109375" style="1" customWidth="1"/>
    <col min="6" max="6" width="15.42578125" style="1" customWidth="1"/>
    <col min="7" max="7" width="25.7109375" style="1" customWidth="1"/>
    <col min="8" max="8" width="20.85546875" style="1" customWidth="1"/>
    <col min="9" max="9" width="10.28515625" style="1" customWidth="1"/>
    <col min="10" max="16384" width="11.42578125" style="1"/>
  </cols>
  <sheetData>
    <row r="1" spans="1:9" ht="18.75">
      <c r="A1" s="566" t="s">
        <v>8</v>
      </c>
      <c r="B1" s="566"/>
      <c r="C1" s="566"/>
      <c r="D1" s="566"/>
      <c r="E1" s="566"/>
      <c r="F1" s="566"/>
      <c r="G1" s="566"/>
      <c r="H1" s="566"/>
    </row>
    <row r="2" spans="1:9" ht="18.75">
      <c r="A2" s="566" t="s">
        <v>9</v>
      </c>
      <c r="B2" s="566"/>
      <c r="C2" s="566"/>
      <c r="D2" s="566"/>
      <c r="E2" s="566"/>
      <c r="F2" s="566"/>
      <c r="G2" s="566"/>
      <c r="H2" s="566"/>
    </row>
    <row r="3" spans="1:9" ht="15.75">
      <c r="A3" s="595"/>
      <c r="B3" s="595"/>
      <c r="C3" s="595"/>
      <c r="D3" s="595"/>
      <c r="E3" s="7"/>
      <c r="F3" s="7"/>
      <c r="G3" s="7"/>
    </row>
    <row r="4" spans="1:9" ht="15" customHeight="1">
      <c r="A4" s="596" t="s">
        <v>30</v>
      </c>
      <c r="B4" s="596"/>
      <c r="C4" s="596"/>
      <c r="D4" s="596"/>
      <c r="E4" s="596"/>
      <c r="F4" s="596"/>
      <c r="G4" s="596"/>
      <c r="H4" s="596"/>
    </row>
    <row r="5" spans="1:9" ht="15">
      <c r="H5" s="9" t="s">
        <v>46</v>
      </c>
    </row>
    <row r="7" spans="1:9" ht="22.5">
      <c r="A7" s="4"/>
      <c r="B7" s="344" t="s">
        <v>0</v>
      </c>
      <c r="C7" s="344" t="s">
        <v>1</v>
      </c>
      <c r="D7" s="344" t="s">
        <v>2</v>
      </c>
      <c r="E7" s="345" t="s">
        <v>3</v>
      </c>
      <c r="F7" s="345" t="s">
        <v>103</v>
      </c>
      <c r="G7" s="345" t="s">
        <v>54</v>
      </c>
      <c r="H7" s="345" t="s">
        <v>410</v>
      </c>
      <c r="I7" s="345" t="s">
        <v>567</v>
      </c>
    </row>
    <row r="8" spans="1:9" s="2" customFormat="1" ht="30" customHeight="1">
      <c r="A8" s="8"/>
      <c r="B8" s="91">
        <v>1</v>
      </c>
      <c r="C8" s="84" t="s">
        <v>97</v>
      </c>
      <c r="D8" s="133" t="s">
        <v>96</v>
      </c>
      <c r="E8" s="85">
        <v>15400000</v>
      </c>
      <c r="F8" s="85">
        <v>13322823.087256005</v>
      </c>
      <c r="G8" s="86" t="s">
        <v>253</v>
      </c>
      <c r="H8" s="85" t="s">
        <v>418</v>
      </c>
      <c r="I8" s="169" t="s">
        <v>568</v>
      </c>
    </row>
    <row r="9" spans="1:9">
      <c r="A9" s="3"/>
      <c r="B9" s="349"/>
      <c r="C9" s="349"/>
      <c r="D9" s="350" t="s">
        <v>5</v>
      </c>
      <c r="E9" s="351">
        <f>SUM(E8:E8)</f>
        <v>15400000</v>
      </c>
      <c r="F9" s="351">
        <f>SUM(F8:F8)</f>
        <v>13322823.087256005</v>
      </c>
      <c r="G9" s="351"/>
      <c r="H9" s="351"/>
      <c r="I9" s="351"/>
    </row>
  </sheetData>
  <mergeCells count="4">
    <mergeCell ref="A3:D3"/>
    <mergeCell ref="A1:H1"/>
    <mergeCell ref="A2:H2"/>
    <mergeCell ref="A4:H4"/>
  </mergeCells>
  <hyperlinks>
    <hyperlink ref="H5" location="'Caratula 13-12-13(Ing Gasca)'!N14" display="ANEXO 1"/>
  </hyperlinks>
  <printOptions horizontalCentered="1"/>
  <pageMargins left="0.23622047244094491" right="0.23622047244094491" top="0.74803149606299213" bottom="0.74803149606299213" header="0.31496062992125984" footer="0.31496062992125984"/>
  <pageSetup scale="96" fitToHeight="0" orientation="landscape" r:id="rId1"/>
  <headerFooter>
    <oddHeader>&amp;R&amp;D
&amp;8&amp;T</oddHeader>
  </headerFooter>
  <drawing r:id="rId2"/>
</worksheet>
</file>

<file path=xl/worksheets/sheet8.xml><?xml version="1.0" encoding="utf-8"?>
<worksheet xmlns="http://schemas.openxmlformats.org/spreadsheetml/2006/main" xmlns:r="http://schemas.openxmlformats.org/officeDocument/2006/relationships">
  <dimension ref="A1:I24"/>
  <sheetViews>
    <sheetView view="pageBreakPreview" topLeftCell="D16" zoomScaleNormal="100" zoomScaleSheetLayoutView="100" workbookViewId="0">
      <selection activeCell="I22" sqref="I22"/>
    </sheetView>
  </sheetViews>
  <sheetFormatPr baseColWidth="10" defaultRowHeight="15"/>
  <cols>
    <col min="1" max="1" width="7.7109375" customWidth="1"/>
    <col min="2" max="2" width="10.85546875" style="103" hidden="1" customWidth="1"/>
    <col min="3" max="3" width="47.5703125" customWidth="1"/>
    <col min="4" max="4" width="37.28515625" customWidth="1"/>
    <col min="5" max="5" width="16.28515625" customWidth="1"/>
    <col min="6" max="6" width="17.5703125" customWidth="1"/>
    <col min="7" max="7" width="22.7109375" style="98" customWidth="1"/>
    <col min="8" max="8" width="21.28515625" style="134" customWidth="1"/>
    <col min="9" max="16384" width="11.42578125" style="98"/>
  </cols>
  <sheetData>
    <row r="1" spans="1:9" ht="18.75">
      <c r="A1" s="566" t="s">
        <v>8</v>
      </c>
      <c r="B1" s="566"/>
      <c r="C1" s="566"/>
      <c r="D1" s="566"/>
      <c r="E1" s="566"/>
      <c r="F1" s="566"/>
      <c r="G1" s="566"/>
      <c r="H1" s="566"/>
    </row>
    <row r="2" spans="1:9" ht="18.75">
      <c r="A2" s="167"/>
      <c r="B2" s="167"/>
      <c r="C2" s="566"/>
      <c r="D2" s="566"/>
      <c r="E2" s="566"/>
      <c r="F2" s="181"/>
      <c r="G2" s="167"/>
      <c r="H2" s="477"/>
    </row>
    <row r="3" spans="1:9" ht="18.75">
      <c r="A3" s="88"/>
      <c r="B3" s="99"/>
      <c r="C3" s="88"/>
      <c r="D3" s="88"/>
      <c r="E3" s="88"/>
      <c r="F3" s="181"/>
    </row>
    <row r="4" spans="1:9" ht="18.75">
      <c r="A4" s="566" t="s">
        <v>320</v>
      </c>
      <c r="B4" s="566"/>
      <c r="C4" s="566"/>
      <c r="D4" s="566"/>
      <c r="E4" s="566"/>
      <c r="F4" s="566"/>
      <c r="G4" s="566"/>
      <c r="H4" s="566"/>
    </row>
    <row r="5" spans="1:9" ht="21">
      <c r="B5" s="168"/>
      <c r="C5" s="168"/>
      <c r="D5" s="168"/>
      <c r="G5" s="168"/>
      <c r="H5" s="482" t="s">
        <v>349</v>
      </c>
    </row>
    <row r="6" spans="1:9" ht="21">
      <c r="A6" s="597"/>
      <c r="B6" s="597"/>
      <c r="C6" s="597"/>
      <c r="D6" s="597"/>
      <c r="E6" s="597"/>
      <c r="F6" s="183"/>
    </row>
    <row r="8" spans="1:9" ht="15.75" thickBot="1"/>
    <row r="9" spans="1:9" s="100" customFormat="1" ht="22.5">
      <c r="A9" s="354" t="s">
        <v>321</v>
      </c>
      <c r="B9" s="355" t="s">
        <v>322</v>
      </c>
      <c r="C9" s="355" t="s">
        <v>0</v>
      </c>
      <c r="D9" s="355" t="s">
        <v>26</v>
      </c>
      <c r="E9" s="355" t="s">
        <v>3</v>
      </c>
      <c r="F9" s="355" t="s">
        <v>103</v>
      </c>
      <c r="G9" s="355" t="s">
        <v>54</v>
      </c>
      <c r="H9" s="356" t="s">
        <v>444</v>
      </c>
      <c r="I9" s="691" t="s">
        <v>567</v>
      </c>
    </row>
    <row r="10" spans="1:9" s="101" customFormat="1" ht="45">
      <c r="A10" s="357">
        <v>1</v>
      </c>
      <c r="B10" s="358">
        <v>94659</v>
      </c>
      <c r="C10" s="359" t="s">
        <v>323</v>
      </c>
      <c r="D10" s="359" t="s">
        <v>324</v>
      </c>
      <c r="E10" s="360">
        <v>500000</v>
      </c>
      <c r="F10" s="361">
        <v>499758.42</v>
      </c>
      <c r="G10" s="362" t="s">
        <v>365</v>
      </c>
      <c r="H10" s="483" t="s">
        <v>527</v>
      </c>
      <c r="I10" s="692" t="s">
        <v>568</v>
      </c>
    </row>
    <row r="11" spans="1:9" s="101" customFormat="1" ht="33.75">
      <c r="A11" s="282">
        <v>2</v>
      </c>
      <c r="B11" s="363">
        <v>94681</v>
      </c>
      <c r="C11" s="364" t="s">
        <v>403</v>
      </c>
      <c r="D11" s="364" t="s">
        <v>408</v>
      </c>
      <c r="E11" s="365">
        <v>300000</v>
      </c>
      <c r="F11" s="366">
        <v>298154</v>
      </c>
      <c r="G11" s="367" t="s">
        <v>407</v>
      </c>
      <c r="H11" s="484" t="s">
        <v>525</v>
      </c>
      <c r="I11" s="693" t="s">
        <v>568</v>
      </c>
    </row>
    <row r="12" spans="1:9" s="101" customFormat="1" ht="33.75">
      <c r="A12" s="357">
        <v>3</v>
      </c>
      <c r="B12" s="358">
        <v>94694</v>
      </c>
      <c r="C12" s="359" t="s">
        <v>404</v>
      </c>
      <c r="D12" s="359" t="s">
        <v>325</v>
      </c>
      <c r="E12" s="360">
        <v>850000</v>
      </c>
      <c r="F12" s="361">
        <v>843485</v>
      </c>
      <c r="G12" s="359" t="s">
        <v>367</v>
      </c>
      <c r="H12" s="483" t="s">
        <v>528</v>
      </c>
      <c r="I12" s="692" t="s">
        <v>568</v>
      </c>
    </row>
    <row r="13" spans="1:9" s="539" customFormat="1" ht="45">
      <c r="A13" s="531">
        <v>4</v>
      </c>
      <c r="B13" s="532">
        <v>94687</v>
      </c>
      <c r="C13" s="533" t="s">
        <v>405</v>
      </c>
      <c r="D13" s="534" t="s">
        <v>326</v>
      </c>
      <c r="E13" s="535">
        <v>700000</v>
      </c>
      <c r="F13" s="536"/>
      <c r="G13" s="537"/>
      <c r="H13" s="538" t="s">
        <v>558</v>
      </c>
      <c r="I13" s="694"/>
    </row>
    <row r="14" spans="1:9" s="101" customFormat="1" ht="33.75">
      <c r="A14" s="357">
        <v>5</v>
      </c>
      <c r="B14" s="358">
        <v>94654</v>
      </c>
      <c r="C14" s="359" t="s">
        <v>460</v>
      </c>
      <c r="D14" s="359" t="s">
        <v>327</v>
      </c>
      <c r="E14" s="360">
        <v>500000</v>
      </c>
      <c r="F14" s="369">
        <v>492358.94</v>
      </c>
      <c r="G14" s="359" t="s">
        <v>367</v>
      </c>
      <c r="H14" s="483" t="s">
        <v>529</v>
      </c>
      <c r="I14" s="692" t="s">
        <v>568</v>
      </c>
    </row>
    <row r="15" spans="1:9" s="101" customFormat="1" ht="45">
      <c r="A15" s="282">
        <v>6</v>
      </c>
      <c r="B15" s="370">
        <v>94689</v>
      </c>
      <c r="C15" s="371" t="s">
        <v>397</v>
      </c>
      <c r="D15" s="364" t="s">
        <v>328</v>
      </c>
      <c r="E15" s="365">
        <v>850000</v>
      </c>
      <c r="F15" s="372" t="s">
        <v>514</v>
      </c>
      <c r="G15" s="367" t="s">
        <v>407</v>
      </c>
      <c r="H15" s="484" t="s">
        <v>526</v>
      </c>
      <c r="I15" s="693" t="s">
        <v>568</v>
      </c>
    </row>
    <row r="16" spans="1:9" s="101" customFormat="1" ht="33.75">
      <c r="A16" s="357">
        <v>7</v>
      </c>
      <c r="B16" s="358">
        <v>94680</v>
      </c>
      <c r="C16" s="359" t="s">
        <v>398</v>
      </c>
      <c r="D16" s="359" t="s">
        <v>329</v>
      </c>
      <c r="E16" s="360">
        <v>1100000</v>
      </c>
      <c r="F16" s="369">
        <v>1097076.8899999999</v>
      </c>
      <c r="G16" s="359" t="s">
        <v>367</v>
      </c>
      <c r="H16" s="483" t="s">
        <v>530</v>
      </c>
      <c r="I16" s="692" t="s">
        <v>568</v>
      </c>
    </row>
    <row r="17" spans="1:9" s="101" customFormat="1" ht="33.75">
      <c r="A17" s="282">
        <v>8</v>
      </c>
      <c r="B17" s="363">
        <v>94691</v>
      </c>
      <c r="C17" s="364" t="s">
        <v>399</v>
      </c>
      <c r="D17" s="364" t="s">
        <v>330</v>
      </c>
      <c r="E17" s="365">
        <v>600000</v>
      </c>
      <c r="F17" s="368">
        <v>599643.35</v>
      </c>
      <c r="G17" s="363" t="s">
        <v>472</v>
      </c>
      <c r="H17" s="484" t="s">
        <v>531</v>
      </c>
      <c r="I17" s="693" t="s">
        <v>568</v>
      </c>
    </row>
    <row r="18" spans="1:9" s="101" customFormat="1" ht="22.5">
      <c r="A18" s="357">
        <v>9</v>
      </c>
      <c r="B18" s="358">
        <v>94685</v>
      </c>
      <c r="C18" s="359" t="s">
        <v>406</v>
      </c>
      <c r="D18" s="359" t="s">
        <v>331</v>
      </c>
      <c r="E18" s="360">
        <v>700000</v>
      </c>
      <c r="F18" s="369">
        <v>692372.75</v>
      </c>
      <c r="G18" s="359" t="s">
        <v>409</v>
      </c>
      <c r="H18" s="483" t="s">
        <v>445</v>
      </c>
      <c r="I18" s="692" t="s">
        <v>568</v>
      </c>
    </row>
    <row r="19" spans="1:9" s="101" customFormat="1" ht="45">
      <c r="A19" s="282">
        <v>10</v>
      </c>
      <c r="B19" s="363">
        <v>94678</v>
      </c>
      <c r="C19" s="364" t="s">
        <v>400</v>
      </c>
      <c r="D19" s="364" t="s">
        <v>332</v>
      </c>
      <c r="E19" s="365">
        <v>850000</v>
      </c>
      <c r="F19" s="368">
        <v>849078.94</v>
      </c>
      <c r="G19" s="367" t="s">
        <v>495</v>
      </c>
      <c r="H19" s="484" t="s">
        <v>532</v>
      </c>
      <c r="I19" s="693" t="s">
        <v>568</v>
      </c>
    </row>
    <row r="20" spans="1:9" s="543" customFormat="1" ht="33.75">
      <c r="A20" s="540">
        <v>11</v>
      </c>
      <c r="B20" s="517">
        <v>94656</v>
      </c>
      <c r="C20" s="541" t="s">
        <v>401</v>
      </c>
      <c r="D20" s="541" t="s">
        <v>333</v>
      </c>
      <c r="E20" s="542">
        <v>550000</v>
      </c>
      <c r="F20" s="361"/>
      <c r="G20" s="541"/>
      <c r="H20" s="517" t="s">
        <v>559</v>
      </c>
      <c r="I20" s="695"/>
    </row>
    <row r="21" spans="1:9" s="101" customFormat="1" ht="34.5" thickBot="1">
      <c r="A21" s="282">
        <v>12</v>
      </c>
      <c r="B21" s="363">
        <v>94692</v>
      </c>
      <c r="C21" s="364" t="s">
        <v>402</v>
      </c>
      <c r="D21" s="364" t="s">
        <v>334</v>
      </c>
      <c r="E21" s="365">
        <v>500000</v>
      </c>
      <c r="F21" s="368"/>
      <c r="G21" s="373" t="s">
        <v>493</v>
      </c>
      <c r="H21" s="484" t="s">
        <v>533</v>
      </c>
      <c r="I21" s="693" t="s">
        <v>568</v>
      </c>
    </row>
    <row r="22" spans="1:9" s="101" customFormat="1" ht="12.75">
      <c r="A22" s="518"/>
      <c r="B22" s="519"/>
      <c r="C22" s="520"/>
      <c r="D22" s="519" t="s">
        <v>3</v>
      </c>
      <c r="E22" s="521">
        <f>SUBTOTAL(109,[IMPORTE AUTORIZADO])</f>
        <v>8000000</v>
      </c>
      <c r="F22" s="521">
        <f>SUBTOTAL(109,[IMPORTE COMPROMETIDO])</f>
        <v>5371928.2899999991</v>
      </c>
      <c r="G22" s="522"/>
      <c r="H22" s="523"/>
      <c r="I22" s="690"/>
    </row>
    <row r="23" spans="1:9">
      <c r="C23" s="102"/>
      <c r="D23" s="102"/>
    </row>
    <row r="24" spans="1:9">
      <c r="E24" s="137"/>
      <c r="F24" s="137"/>
    </row>
  </sheetData>
  <mergeCells count="4">
    <mergeCell ref="A6:E6"/>
    <mergeCell ref="C2:E2"/>
    <mergeCell ref="A1:H1"/>
    <mergeCell ref="A4:H4"/>
  </mergeCells>
  <printOptions horizontalCentered="1" verticalCentered="1"/>
  <pageMargins left="0.35433070866141736" right="0.23622047244094491" top="0.51181102362204722" bottom="0.43307086614173229" header="0.59055118110236227" footer="0.31496062992125984"/>
  <pageSetup scale="70" fitToHeight="2" orientation="landscape" r:id="rId1"/>
  <headerFooter>
    <oddHeader>&amp;R&amp;D
&amp;8&amp;T</oddHeader>
  </headerFooter>
  <drawing r:id="rId2"/>
  <tableParts count="1">
    <tablePart r:id="rId3"/>
  </tableParts>
</worksheet>
</file>

<file path=xl/worksheets/sheet9.xml><?xml version="1.0" encoding="utf-8"?>
<worksheet xmlns="http://schemas.openxmlformats.org/spreadsheetml/2006/main" xmlns:r="http://schemas.openxmlformats.org/officeDocument/2006/relationships">
  <dimension ref="A1:L15"/>
  <sheetViews>
    <sheetView view="pageBreakPreview" topLeftCell="E1" zoomScaleNormal="100" zoomScaleSheetLayoutView="100" workbookViewId="0">
      <selection activeCell="K17" sqref="K17"/>
    </sheetView>
  </sheetViews>
  <sheetFormatPr baseColWidth="10" defaultRowHeight="15.75"/>
  <cols>
    <col min="1" max="1" width="17.42578125" style="10" hidden="1" customWidth="1"/>
    <col min="2" max="2" width="8" style="11" hidden="1" customWidth="1"/>
    <col min="3" max="3" width="8.140625" style="11" customWidth="1"/>
    <col min="4" max="4" width="36.140625" style="12" customWidth="1"/>
    <col min="5" max="5" width="15.140625" style="11" customWidth="1"/>
    <col min="6" max="6" width="16.7109375" style="11" customWidth="1"/>
    <col min="7" max="7" width="13.7109375" style="11" customWidth="1"/>
    <col min="8" max="8" width="14.28515625" style="10" customWidth="1"/>
    <col min="9" max="9" width="14.140625" style="10" customWidth="1"/>
    <col min="10" max="10" width="25.140625" style="104" customWidth="1"/>
    <col min="11" max="11" width="17.85546875" style="10" customWidth="1"/>
    <col min="12" max="222" width="11.42578125" style="10"/>
    <col min="223" max="225" width="11.42578125" style="10" customWidth="1"/>
    <col min="226" max="226" width="5.28515625" style="10" customWidth="1"/>
    <col min="227" max="227" width="61" style="10" customWidth="1"/>
    <col min="228" max="228" width="34.28515625" style="10" customWidth="1"/>
    <col min="229" max="229" width="19.42578125" style="10" customWidth="1"/>
    <col min="230" max="239" width="11.42578125" style="10" customWidth="1"/>
    <col min="240" max="478" width="11.42578125" style="10"/>
    <col min="479" max="481" width="11.42578125" style="10" customWidth="1"/>
    <col min="482" max="482" width="5.28515625" style="10" customWidth="1"/>
    <col min="483" max="483" width="61" style="10" customWidth="1"/>
    <col min="484" max="484" width="34.28515625" style="10" customWidth="1"/>
    <col min="485" max="485" width="19.42578125" style="10" customWidth="1"/>
    <col min="486" max="495" width="11.42578125" style="10" customWidth="1"/>
    <col min="496" max="734" width="11.42578125" style="10"/>
    <col min="735" max="737" width="11.42578125" style="10" customWidth="1"/>
    <col min="738" max="738" width="5.28515625" style="10" customWidth="1"/>
    <col min="739" max="739" width="61" style="10" customWidth="1"/>
    <col min="740" max="740" width="34.28515625" style="10" customWidth="1"/>
    <col min="741" max="741" width="19.42578125" style="10" customWidth="1"/>
    <col min="742" max="751" width="11.42578125" style="10" customWidth="1"/>
    <col min="752" max="990" width="11.42578125" style="10"/>
    <col min="991" max="993" width="11.42578125" style="10" customWidth="1"/>
    <col min="994" max="994" width="5.28515625" style="10" customWidth="1"/>
    <col min="995" max="995" width="61" style="10" customWidth="1"/>
    <col min="996" max="996" width="34.28515625" style="10" customWidth="1"/>
    <col min="997" max="997" width="19.42578125" style="10" customWidth="1"/>
    <col min="998" max="1007" width="11.42578125" style="10" customWidth="1"/>
    <col min="1008" max="1246" width="11.42578125" style="10"/>
    <col min="1247" max="1249" width="11.42578125" style="10" customWidth="1"/>
    <col min="1250" max="1250" width="5.28515625" style="10" customWidth="1"/>
    <col min="1251" max="1251" width="61" style="10" customWidth="1"/>
    <col min="1252" max="1252" width="34.28515625" style="10" customWidth="1"/>
    <col min="1253" max="1253" width="19.42578125" style="10" customWidth="1"/>
    <col min="1254" max="1263" width="11.42578125" style="10" customWidth="1"/>
    <col min="1264" max="1502" width="11.42578125" style="10"/>
    <col min="1503" max="1505" width="11.42578125" style="10" customWidth="1"/>
    <col min="1506" max="1506" width="5.28515625" style="10" customWidth="1"/>
    <col min="1507" max="1507" width="61" style="10" customWidth="1"/>
    <col min="1508" max="1508" width="34.28515625" style="10" customWidth="1"/>
    <col min="1509" max="1509" width="19.42578125" style="10" customWidth="1"/>
    <col min="1510" max="1519" width="11.42578125" style="10" customWidth="1"/>
    <col min="1520" max="1758" width="11.42578125" style="10"/>
    <col min="1759" max="1761" width="11.42578125" style="10" customWidth="1"/>
    <col min="1762" max="1762" width="5.28515625" style="10" customWidth="1"/>
    <col min="1763" max="1763" width="61" style="10" customWidth="1"/>
    <col min="1764" max="1764" width="34.28515625" style="10" customWidth="1"/>
    <col min="1765" max="1765" width="19.42578125" style="10" customWidth="1"/>
    <col min="1766" max="1775" width="11.42578125" style="10" customWidth="1"/>
    <col min="1776" max="2014" width="11.42578125" style="10"/>
    <col min="2015" max="2017" width="11.42578125" style="10" customWidth="1"/>
    <col min="2018" max="2018" width="5.28515625" style="10" customWidth="1"/>
    <col min="2019" max="2019" width="61" style="10" customWidth="1"/>
    <col min="2020" max="2020" width="34.28515625" style="10" customWidth="1"/>
    <col min="2021" max="2021" width="19.42578125" style="10" customWidth="1"/>
    <col min="2022" max="2031" width="11.42578125" style="10" customWidth="1"/>
    <col min="2032" max="2270" width="11.42578125" style="10"/>
    <col min="2271" max="2273" width="11.42578125" style="10" customWidth="1"/>
    <col min="2274" max="2274" width="5.28515625" style="10" customWidth="1"/>
    <col min="2275" max="2275" width="61" style="10" customWidth="1"/>
    <col min="2276" max="2276" width="34.28515625" style="10" customWidth="1"/>
    <col min="2277" max="2277" width="19.42578125" style="10" customWidth="1"/>
    <col min="2278" max="2287" width="11.42578125" style="10" customWidth="1"/>
    <col min="2288" max="2526" width="11.42578125" style="10"/>
    <col min="2527" max="2529" width="11.42578125" style="10" customWidth="1"/>
    <col min="2530" max="2530" width="5.28515625" style="10" customWidth="1"/>
    <col min="2531" max="2531" width="61" style="10" customWidth="1"/>
    <col min="2532" max="2532" width="34.28515625" style="10" customWidth="1"/>
    <col min="2533" max="2533" width="19.42578125" style="10" customWidth="1"/>
    <col min="2534" max="2543" width="11.42578125" style="10" customWidth="1"/>
    <col min="2544" max="2782" width="11.42578125" style="10"/>
    <col min="2783" max="2785" width="11.42578125" style="10" customWidth="1"/>
    <col min="2786" max="2786" width="5.28515625" style="10" customWidth="1"/>
    <col min="2787" max="2787" width="61" style="10" customWidth="1"/>
    <col min="2788" max="2788" width="34.28515625" style="10" customWidth="1"/>
    <col min="2789" max="2789" width="19.42578125" style="10" customWidth="1"/>
    <col min="2790" max="2799" width="11.42578125" style="10" customWidth="1"/>
    <col min="2800" max="3038" width="11.42578125" style="10"/>
    <col min="3039" max="3041" width="11.42578125" style="10" customWidth="1"/>
    <col min="3042" max="3042" width="5.28515625" style="10" customWidth="1"/>
    <col min="3043" max="3043" width="61" style="10" customWidth="1"/>
    <col min="3044" max="3044" width="34.28515625" style="10" customWidth="1"/>
    <col min="3045" max="3045" width="19.42578125" style="10" customWidth="1"/>
    <col min="3046" max="3055" width="11.42578125" style="10" customWidth="1"/>
    <col min="3056" max="3294" width="11.42578125" style="10"/>
    <col min="3295" max="3297" width="11.42578125" style="10" customWidth="1"/>
    <col min="3298" max="3298" width="5.28515625" style="10" customWidth="1"/>
    <col min="3299" max="3299" width="61" style="10" customWidth="1"/>
    <col min="3300" max="3300" width="34.28515625" style="10" customWidth="1"/>
    <col min="3301" max="3301" width="19.42578125" style="10" customWidth="1"/>
    <col min="3302" max="3311" width="11.42578125" style="10" customWidth="1"/>
    <col min="3312" max="3550" width="11.42578125" style="10"/>
    <col min="3551" max="3553" width="11.42578125" style="10" customWidth="1"/>
    <col min="3554" max="3554" width="5.28515625" style="10" customWidth="1"/>
    <col min="3555" max="3555" width="61" style="10" customWidth="1"/>
    <col min="3556" max="3556" width="34.28515625" style="10" customWidth="1"/>
    <col min="3557" max="3557" width="19.42578125" style="10" customWidth="1"/>
    <col min="3558" max="3567" width="11.42578125" style="10" customWidth="1"/>
    <col min="3568" max="3806" width="11.42578125" style="10"/>
    <col min="3807" max="3809" width="11.42578125" style="10" customWidth="1"/>
    <col min="3810" max="3810" width="5.28515625" style="10" customWidth="1"/>
    <col min="3811" max="3811" width="61" style="10" customWidth="1"/>
    <col min="3812" max="3812" width="34.28515625" style="10" customWidth="1"/>
    <col min="3813" max="3813" width="19.42578125" style="10" customWidth="1"/>
    <col min="3814" max="3823" width="11.42578125" style="10" customWidth="1"/>
    <col min="3824" max="4062" width="11.42578125" style="10"/>
    <col min="4063" max="4065" width="11.42578125" style="10" customWidth="1"/>
    <col min="4066" max="4066" width="5.28515625" style="10" customWidth="1"/>
    <col min="4067" max="4067" width="61" style="10" customWidth="1"/>
    <col min="4068" max="4068" width="34.28515625" style="10" customWidth="1"/>
    <col min="4069" max="4069" width="19.42578125" style="10" customWidth="1"/>
    <col min="4070" max="4079" width="11.42578125" style="10" customWidth="1"/>
    <col min="4080" max="4318" width="11.42578125" style="10"/>
    <col min="4319" max="4321" width="11.42578125" style="10" customWidth="1"/>
    <col min="4322" max="4322" width="5.28515625" style="10" customWidth="1"/>
    <col min="4323" max="4323" width="61" style="10" customWidth="1"/>
    <col min="4324" max="4324" width="34.28515625" style="10" customWidth="1"/>
    <col min="4325" max="4325" width="19.42578125" style="10" customWidth="1"/>
    <col min="4326" max="4335" width="11.42578125" style="10" customWidth="1"/>
    <col min="4336" max="4574" width="11.42578125" style="10"/>
    <col min="4575" max="4577" width="11.42578125" style="10" customWidth="1"/>
    <col min="4578" max="4578" width="5.28515625" style="10" customWidth="1"/>
    <col min="4579" max="4579" width="61" style="10" customWidth="1"/>
    <col min="4580" max="4580" width="34.28515625" style="10" customWidth="1"/>
    <col min="4581" max="4581" width="19.42578125" style="10" customWidth="1"/>
    <col min="4582" max="4591" width="11.42578125" style="10" customWidth="1"/>
    <col min="4592" max="4830" width="11.42578125" style="10"/>
    <col min="4831" max="4833" width="11.42578125" style="10" customWidth="1"/>
    <col min="4834" max="4834" width="5.28515625" style="10" customWidth="1"/>
    <col min="4835" max="4835" width="61" style="10" customWidth="1"/>
    <col min="4836" max="4836" width="34.28515625" style="10" customWidth="1"/>
    <col min="4837" max="4837" width="19.42578125" style="10" customWidth="1"/>
    <col min="4838" max="4847" width="11.42578125" style="10" customWidth="1"/>
    <col min="4848" max="5086" width="11.42578125" style="10"/>
    <col min="5087" max="5089" width="11.42578125" style="10" customWidth="1"/>
    <col min="5090" max="5090" width="5.28515625" style="10" customWidth="1"/>
    <col min="5091" max="5091" width="61" style="10" customWidth="1"/>
    <col min="5092" max="5092" width="34.28515625" style="10" customWidth="1"/>
    <col min="5093" max="5093" width="19.42578125" style="10" customWidth="1"/>
    <col min="5094" max="5103" width="11.42578125" style="10" customWidth="1"/>
    <col min="5104" max="5342" width="11.42578125" style="10"/>
    <col min="5343" max="5345" width="11.42578125" style="10" customWidth="1"/>
    <col min="5346" max="5346" width="5.28515625" style="10" customWidth="1"/>
    <col min="5347" max="5347" width="61" style="10" customWidth="1"/>
    <col min="5348" max="5348" width="34.28515625" style="10" customWidth="1"/>
    <col min="5349" max="5349" width="19.42578125" style="10" customWidth="1"/>
    <col min="5350" max="5359" width="11.42578125" style="10" customWidth="1"/>
    <col min="5360" max="5598" width="11.42578125" style="10"/>
    <col min="5599" max="5601" width="11.42578125" style="10" customWidth="1"/>
    <col min="5602" max="5602" width="5.28515625" style="10" customWidth="1"/>
    <col min="5603" max="5603" width="61" style="10" customWidth="1"/>
    <col min="5604" max="5604" width="34.28515625" style="10" customWidth="1"/>
    <col min="5605" max="5605" width="19.42578125" style="10" customWidth="1"/>
    <col min="5606" max="5615" width="11.42578125" style="10" customWidth="1"/>
    <col min="5616" max="5854" width="11.42578125" style="10"/>
    <col min="5855" max="5857" width="11.42578125" style="10" customWidth="1"/>
    <col min="5858" max="5858" width="5.28515625" style="10" customWidth="1"/>
    <col min="5859" max="5859" width="61" style="10" customWidth="1"/>
    <col min="5860" max="5860" width="34.28515625" style="10" customWidth="1"/>
    <col min="5861" max="5861" width="19.42578125" style="10" customWidth="1"/>
    <col min="5862" max="5871" width="11.42578125" style="10" customWidth="1"/>
    <col min="5872" max="6110" width="11.42578125" style="10"/>
    <col min="6111" max="6113" width="11.42578125" style="10" customWidth="1"/>
    <col min="6114" max="6114" width="5.28515625" style="10" customWidth="1"/>
    <col min="6115" max="6115" width="61" style="10" customWidth="1"/>
    <col min="6116" max="6116" width="34.28515625" style="10" customWidth="1"/>
    <col min="6117" max="6117" width="19.42578125" style="10" customWidth="1"/>
    <col min="6118" max="6127" width="11.42578125" style="10" customWidth="1"/>
    <col min="6128" max="6366" width="11.42578125" style="10"/>
    <col min="6367" max="6369" width="11.42578125" style="10" customWidth="1"/>
    <col min="6370" max="6370" width="5.28515625" style="10" customWidth="1"/>
    <col min="6371" max="6371" width="61" style="10" customWidth="1"/>
    <col min="6372" max="6372" width="34.28515625" style="10" customWidth="1"/>
    <col min="6373" max="6373" width="19.42578125" style="10" customWidth="1"/>
    <col min="6374" max="6383" width="11.42578125" style="10" customWidth="1"/>
    <col min="6384" max="6622" width="11.42578125" style="10"/>
    <col min="6623" max="6625" width="11.42578125" style="10" customWidth="1"/>
    <col min="6626" max="6626" width="5.28515625" style="10" customWidth="1"/>
    <col min="6627" max="6627" width="61" style="10" customWidth="1"/>
    <col min="6628" max="6628" width="34.28515625" style="10" customWidth="1"/>
    <col min="6629" max="6629" width="19.42578125" style="10" customWidth="1"/>
    <col min="6630" max="6639" width="11.42578125" style="10" customWidth="1"/>
    <col min="6640" max="6878" width="11.42578125" style="10"/>
    <col min="6879" max="6881" width="11.42578125" style="10" customWidth="1"/>
    <col min="6882" max="6882" width="5.28515625" style="10" customWidth="1"/>
    <col min="6883" max="6883" width="61" style="10" customWidth="1"/>
    <col min="6884" max="6884" width="34.28515625" style="10" customWidth="1"/>
    <col min="6885" max="6885" width="19.42578125" style="10" customWidth="1"/>
    <col min="6886" max="6895" width="11.42578125" style="10" customWidth="1"/>
    <col min="6896" max="7134" width="11.42578125" style="10"/>
    <col min="7135" max="7137" width="11.42578125" style="10" customWidth="1"/>
    <col min="7138" max="7138" width="5.28515625" style="10" customWidth="1"/>
    <col min="7139" max="7139" width="61" style="10" customWidth="1"/>
    <col min="7140" max="7140" width="34.28515625" style="10" customWidth="1"/>
    <col min="7141" max="7141" width="19.42578125" style="10" customWidth="1"/>
    <col min="7142" max="7151" width="11.42578125" style="10" customWidth="1"/>
    <col min="7152" max="7390" width="11.42578125" style="10"/>
    <col min="7391" max="7393" width="11.42578125" style="10" customWidth="1"/>
    <col min="7394" max="7394" width="5.28515625" style="10" customWidth="1"/>
    <col min="7395" max="7395" width="61" style="10" customWidth="1"/>
    <col min="7396" max="7396" width="34.28515625" style="10" customWidth="1"/>
    <col min="7397" max="7397" width="19.42578125" style="10" customWidth="1"/>
    <col min="7398" max="7407" width="11.42578125" style="10" customWidth="1"/>
    <col min="7408" max="7646" width="11.42578125" style="10"/>
    <col min="7647" max="7649" width="11.42578125" style="10" customWidth="1"/>
    <col min="7650" max="7650" width="5.28515625" style="10" customWidth="1"/>
    <col min="7651" max="7651" width="61" style="10" customWidth="1"/>
    <col min="7652" max="7652" width="34.28515625" style="10" customWidth="1"/>
    <col min="7653" max="7653" width="19.42578125" style="10" customWidth="1"/>
    <col min="7654" max="7663" width="11.42578125" style="10" customWidth="1"/>
    <col min="7664" max="7902" width="11.42578125" style="10"/>
    <col min="7903" max="7905" width="11.42578125" style="10" customWidth="1"/>
    <col min="7906" max="7906" width="5.28515625" style="10" customWidth="1"/>
    <col min="7907" max="7907" width="61" style="10" customWidth="1"/>
    <col min="7908" max="7908" width="34.28515625" style="10" customWidth="1"/>
    <col min="7909" max="7909" width="19.42578125" style="10" customWidth="1"/>
    <col min="7910" max="7919" width="11.42578125" style="10" customWidth="1"/>
    <col min="7920" max="8158" width="11.42578125" style="10"/>
    <col min="8159" max="8161" width="11.42578125" style="10" customWidth="1"/>
    <col min="8162" max="8162" width="5.28515625" style="10" customWidth="1"/>
    <col min="8163" max="8163" width="61" style="10" customWidth="1"/>
    <col min="8164" max="8164" width="34.28515625" style="10" customWidth="1"/>
    <col min="8165" max="8165" width="19.42578125" style="10" customWidth="1"/>
    <col min="8166" max="8175" width="11.42578125" style="10" customWidth="1"/>
    <col min="8176" max="8414" width="11.42578125" style="10"/>
    <col min="8415" max="8417" width="11.42578125" style="10" customWidth="1"/>
    <col min="8418" max="8418" width="5.28515625" style="10" customWidth="1"/>
    <col min="8419" max="8419" width="61" style="10" customWidth="1"/>
    <col min="8420" max="8420" width="34.28515625" style="10" customWidth="1"/>
    <col min="8421" max="8421" width="19.42578125" style="10" customWidth="1"/>
    <col min="8422" max="8431" width="11.42578125" style="10" customWidth="1"/>
    <col min="8432" max="8670" width="11.42578125" style="10"/>
    <col min="8671" max="8673" width="11.42578125" style="10" customWidth="1"/>
    <col min="8674" max="8674" width="5.28515625" style="10" customWidth="1"/>
    <col min="8675" max="8675" width="61" style="10" customWidth="1"/>
    <col min="8676" max="8676" width="34.28515625" style="10" customWidth="1"/>
    <col min="8677" max="8677" width="19.42578125" style="10" customWidth="1"/>
    <col min="8678" max="8687" width="11.42578125" style="10" customWidth="1"/>
    <col min="8688" max="8926" width="11.42578125" style="10"/>
    <col min="8927" max="8929" width="11.42578125" style="10" customWidth="1"/>
    <col min="8930" max="8930" width="5.28515625" style="10" customWidth="1"/>
    <col min="8931" max="8931" width="61" style="10" customWidth="1"/>
    <col min="8932" max="8932" width="34.28515625" style="10" customWidth="1"/>
    <col min="8933" max="8933" width="19.42578125" style="10" customWidth="1"/>
    <col min="8934" max="8943" width="11.42578125" style="10" customWidth="1"/>
    <col min="8944" max="9182" width="11.42578125" style="10"/>
    <col min="9183" max="9185" width="11.42578125" style="10" customWidth="1"/>
    <col min="9186" max="9186" width="5.28515625" style="10" customWidth="1"/>
    <col min="9187" max="9187" width="61" style="10" customWidth="1"/>
    <col min="9188" max="9188" width="34.28515625" style="10" customWidth="1"/>
    <col min="9189" max="9189" width="19.42578125" style="10" customWidth="1"/>
    <col min="9190" max="9199" width="11.42578125" style="10" customWidth="1"/>
    <col min="9200" max="9438" width="11.42578125" style="10"/>
    <col min="9439" max="9441" width="11.42578125" style="10" customWidth="1"/>
    <col min="9442" max="9442" width="5.28515625" style="10" customWidth="1"/>
    <col min="9443" max="9443" width="61" style="10" customWidth="1"/>
    <col min="9444" max="9444" width="34.28515625" style="10" customWidth="1"/>
    <col min="9445" max="9445" width="19.42578125" style="10" customWidth="1"/>
    <col min="9446" max="9455" width="11.42578125" style="10" customWidth="1"/>
    <col min="9456" max="9694" width="11.42578125" style="10"/>
    <col min="9695" max="9697" width="11.42578125" style="10" customWidth="1"/>
    <col min="9698" max="9698" width="5.28515625" style="10" customWidth="1"/>
    <col min="9699" max="9699" width="61" style="10" customWidth="1"/>
    <col min="9700" max="9700" width="34.28515625" style="10" customWidth="1"/>
    <col min="9701" max="9701" width="19.42578125" style="10" customWidth="1"/>
    <col min="9702" max="9711" width="11.42578125" style="10" customWidth="1"/>
    <col min="9712" max="9950" width="11.42578125" style="10"/>
    <col min="9951" max="9953" width="11.42578125" style="10" customWidth="1"/>
    <col min="9954" max="9954" width="5.28515625" style="10" customWidth="1"/>
    <col min="9955" max="9955" width="61" style="10" customWidth="1"/>
    <col min="9956" max="9956" width="34.28515625" style="10" customWidth="1"/>
    <col min="9957" max="9957" width="19.42578125" style="10" customWidth="1"/>
    <col min="9958" max="9967" width="11.42578125" style="10" customWidth="1"/>
    <col min="9968" max="10206" width="11.42578125" style="10"/>
    <col min="10207" max="10209" width="11.42578125" style="10" customWidth="1"/>
    <col min="10210" max="10210" width="5.28515625" style="10" customWidth="1"/>
    <col min="10211" max="10211" width="61" style="10" customWidth="1"/>
    <col min="10212" max="10212" width="34.28515625" style="10" customWidth="1"/>
    <col min="10213" max="10213" width="19.42578125" style="10" customWidth="1"/>
    <col min="10214" max="10223" width="11.42578125" style="10" customWidth="1"/>
    <col min="10224" max="10462" width="11.42578125" style="10"/>
    <col min="10463" max="10465" width="11.42578125" style="10" customWidth="1"/>
    <col min="10466" max="10466" width="5.28515625" style="10" customWidth="1"/>
    <col min="10467" max="10467" width="61" style="10" customWidth="1"/>
    <col min="10468" max="10468" width="34.28515625" style="10" customWidth="1"/>
    <col min="10469" max="10469" width="19.42578125" style="10" customWidth="1"/>
    <col min="10470" max="10479" width="11.42578125" style="10" customWidth="1"/>
    <col min="10480" max="10718" width="11.42578125" style="10"/>
    <col min="10719" max="10721" width="11.42578125" style="10" customWidth="1"/>
    <col min="10722" max="10722" width="5.28515625" style="10" customWidth="1"/>
    <col min="10723" max="10723" width="61" style="10" customWidth="1"/>
    <col min="10724" max="10724" width="34.28515625" style="10" customWidth="1"/>
    <col min="10725" max="10725" width="19.42578125" style="10" customWidth="1"/>
    <col min="10726" max="10735" width="11.42578125" style="10" customWidth="1"/>
    <col min="10736" max="10974" width="11.42578125" style="10"/>
    <col min="10975" max="10977" width="11.42578125" style="10" customWidth="1"/>
    <col min="10978" max="10978" width="5.28515625" style="10" customWidth="1"/>
    <col min="10979" max="10979" width="61" style="10" customWidth="1"/>
    <col min="10980" max="10980" width="34.28515625" style="10" customWidth="1"/>
    <col min="10981" max="10981" width="19.42578125" style="10" customWidth="1"/>
    <col min="10982" max="10991" width="11.42578125" style="10" customWidth="1"/>
    <col min="10992" max="11230" width="11.42578125" style="10"/>
    <col min="11231" max="11233" width="11.42578125" style="10" customWidth="1"/>
    <col min="11234" max="11234" width="5.28515625" style="10" customWidth="1"/>
    <col min="11235" max="11235" width="61" style="10" customWidth="1"/>
    <col min="11236" max="11236" width="34.28515625" style="10" customWidth="1"/>
    <col min="11237" max="11237" width="19.42578125" style="10" customWidth="1"/>
    <col min="11238" max="11247" width="11.42578125" style="10" customWidth="1"/>
    <col min="11248" max="11486" width="11.42578125" style="10"/>
    <col min="11487" max="11489" width="11.42578125" style="10" customWidth="1"/>
    <col min="11490" max="11490" width="5.28515625" style="10" customWidth="1"/>
    <col min="11491" max="11491" width="61" style="10" customWidth="1"/>
    <col min="11492" max="11492" width="34.28515625" style="10" customWidth="1"/>
    <col min="11493" max="11493" width="19.42578125" style="10" customWidth="1"/>
    <col min="11494" max="11503" width="11.42578125" style="10" customWidth="1"/>
    <col min="11504" max="11742" width="11.42578125" style="10"/>
    <col min="11743" max="11745" width="11.42578125" style="10" customWidth="1"/>
    <col min="11746" max="11746" width="5.28515625" style="10" customWidth="1"/>
    <col min="11747" max="11747" width="61" style="10" customWidth="1"/>
    <col min="11748" max="11748" width="34.28515625" style="10" customWidth="1"/>
    <col min="11749" max="11749" width="19.42578125" style="10" customWidth="1"/>
    <col min="11750" max="11759" width="11.42578125" style="10" customWidth="1"/>
    <col min="11760" max="11998" width="11.42578125" style="10"/>
    <col min="11999" max="12001" width="11.42578125" style="10" customWidth="1"/>
    <col min="12002" max="12002" width="5.28515625" style="10" customWidth="1"/>
    <col min="12003" max="12003" width="61" style="10" customWidth="1"/>
    <col min="12004" max="12004" width="34.28515625" style="10" customWidth="1"/>
    <col min="12005" max="12005" width="19.42578125" style="10" customWidth="1"/>
    <col min="12006" max="12015" width="11.42578125" style="10" customWidth="1"/>
    <col min="12016" max="12254" width="11.42578125" style="10"/>
    <col min="12255" max="12257" width="11.42578125" style="10" customWidth="1"/>
    <col min="12258" max="12258" width="5.28515625" style="10" customWidth="1"/>
    <col min="12259" max="12259" width="61" style="10" customWidth="1"/>
    <col min="12260" max="12260" width="34.28515625" style="10" customWidth="1"/>
    <col min="12261" max="12261" width="19.42578125" style="10" customWidth="1"/>
    <col min="12262" max="12271" width="11.42578125" style="10" customWidth="1"/>
    <col min="12272" max="12510" width="11.42578125" style="10"/>
    <col min="12511" max="12513" width="11.42578125" style="10" customWidth="1"/>
    <col min="12514" max="12514" width="5.28515625" style="10" customWidth="1"/>
    <col min="12515" max="12515" width="61" style="10" customWidth="1"/>
    <col min="12516" max="12516" width="34.28515625" style="10" customWidth="1"/>
    <col min="12517" max="12517" width="19.42578125" style="10" customWidth="1"/>
    <col min="12518" max="12527" width="11.42578125" style="10" customWidth="1"/>
    <col min="12528" max="12766" width="11.42578125" style="10"/>
    <col min="12767" max="12769" width="11.42578125" style="10" customWidth="1"/>
    <col min="12770" max="12770" width="5.28515625" style="10" customWidth="1"/>
    <col min="12771" max="12771" width="61" style="10" customWidth="1"/>
    <col min="12772" max="12772" width="34.28515625" style="10" customWidth="1"/>
    <col min="12773" max="12773" width="19.42578125" style="10" customWidth="1"/>
    <col min="12774" max="12783" width="11.42578125" style="10" customWidth="1"/>
    <col min="12784" max="13022" width="11.42578125" style="10"/>
    <col min="13023" max="13025" width="11.42578125" style="10" customWidth="1"/>
    <col min="13026" max="13026" width="5.28515625" style="10" customWidth="1"/>
    <col min="13027" max="13027" width="61" style="10" customWidth="1"/>
    <col min="13028" max="13028" width="34.28515625" style="10" customWidth="1"/>
    <col min="13029" max="13029" width="19.42578125" style="10" customWidth="1"/>
    <col min="13030" max="13039" width="11.42578125" style="10" customWidth="1"/>
    <col min="13040" max="13278" width="11.42578125" style="10"/>
    <col min="13279" max="13281" width="11.42578125" style="10" customWidth="1"/>
    <col min="13282" max="13282" width="5.28515625" style="10" customWidth="1"/>
    <col min="13283" max="13283" width="61" style="10" customWidth="1"/>
    <col min="13284" max="13284" width="34.28515625" style="10" customWidth="1"/>
    <col min="13285" max="13285" width="19.42578125" style="10" customWidth="1"/>
    <col min="13286" max="13295" width="11.42578125" style="10" customWidth="1"/>
    <col min="13296" max="13534" width="11.42578125" style="10"/>
    <col min="13535" max="13537" width="11.42578125" style="10" customWidth="1"/>
    <col min="13538" max="13538" width="5.28515625" style="10" customWidth="1"/>
    <col min="13539" max="13539" width="61" style="10" customWidth="1"/>
    <col min="13540" max="13540" width="34.28515625" style="10" customWidth="1"/>
    <col min="13541" max="13541" width="19.42578125" style="10" customWidth="1"/>
    <col min="13542" max="13551" width="11.42578125" style="10" customWidth="1"/>
    <col min="13552" max="13790" width="11.42578125" style="10"/>
    <col min="13791" max="13793" width="11.42578125" style="10" customWidth="1"/>
    <col min="13794" max="13794" width="5.28515625" style="10" customWidth="1"/>
    <col min="13795" max="13795" width="61" style="10" customWidth="1"/>
    <col min="13796" max="13796" width="34.28515625" style="10" customWidth="1"/>
    <col min="13797" max="13797" width="19.42578125" style="10" customWidth="1"/>
    <col min="13798" max="13807" width="11.42578125" style="10" customWidth="1"/>
    <col min="13808" max="14046" width="11.42578125" style="10"/>
    <col min="14047" max="14049" width="11.42578125" style="10" customWidth="1"/>
    <col min="14050" max="14050" width="5.28515625" style="10" customWidth="1"/>
    <col min="14051" max="14051" width="61" style="10" customWidth="1"/>
    <col min="14052" max="14052" width="34.28515625" style="10" customWidth="1"/>
    <col min="14053" max="14053" width="19.42578125" style="10" customWidth="1"/>
    <col min="14054" max="14063" width="11.42578125" style="10" customWidth="1"/>
    <col min="14064" max="14302" width="11.42578125" style="10"/>
    <col min="14303" max="14305" width="11.42578125" style="10" customWidth="1"/>
    <col min="14306" max="14306" width="5.28515625" style="10" customWidth="1"/>
    <col min="14307" max="14307" width="61" style="10" customWidth="1"/>
    <col min="14308" max="14308" width="34.28515625" style="10" customWidth="1"/>
    <col min="14309" max="14309" width="19.42578125" style="10" customWidth="1"/>
    <col min="14310" max="14319" width="11.42578125" style="10" customWidth="1"/>
    <col min="14320" max="14558" width="11.42578125" style="10"/>
    <col min="14559" max="14561" width="11.42578125" style="10" customWidth="1"/>
    <col min="14562" max="14562" width="5.28515625" style="10" customWidth="1"/>
    <col min="14563" max="14563" width="61" style="10" customWidth="1"/>
    <col min="14564" max="14564" width="34.28515625" style="10" customWidth="1"/>
    <col min="14565" max="14565" width="19.42578125" style="10" customWidth="1"/>
    <col min="14566" max="14575" width="11.42578125" style="10" customWidth="1"/>
    <col min="14576" max="14814" width="11.42578125" style="10"/>
    <col min="14815" max="14817" width="11.42578125" style="10" customWidth="1"/>
    <col min="14818" max="14818" width="5.28515625" style="10" customWidth="1"/>
    <col min="14819" max="14819" width="61" style="10" customWidth="1"/>
    <col min="14820" max="14820" width="34.28515625" style="10" customWidth="1"/>
    <col min="14821" max="14821" width="19.42578125" style="10" customWidth="1"/>
    <col min="14822" max="14831" width="11.42578125" style="10" customWidth="1"/>
    <col min="14832" max="15070" width="11.42578125" style="10"/>
    <col min="15071" max="15073" width="11.42578125" style="10" customWidth="1"/>
    <col min="15074" max="15074" width="5.28515625" style="10" customWidth="1"/>
    <col min="15075" max="15075" width="61" style="10" customWidth="1"/>
    <col min="15076" max="15076" width="34.28515625" style="10" customWidth="1"/>
    <col min="15077" max="15077" width="19.42578125" style="10" customWidth="1"/>
    <col min="15078" max="15087" width="11.42578125" style="10" customWidth="1"/>
    <col min="15088" max="15326" width="11.42578125" style="10"/>
    <col min="15327" max="15329" width="11.42578125" style="10" customWidth="1"/>
    <col min="15330" max="15330" width="5.28515625" style="10" customWidth="1"/>
    <col min="15331" max="15331" width="61" style="10" customWidth="1"/>
    <col min="15332" max="15332" width="34.28515625" style="10" customWidth="1"/>
    <col min="15333" max="15333" width="19.42578125" style="10" customWidth="1"/>
    <col min="15334" max="15343" width="11.42578125" style="10" customWidth="1"/>
    <col min="15344" max="15582" width="11.42578125" style="10"/>
    <col min="15583" max="15585" width="11.42578125" style="10" customWidth="1"/>
    <col min="15586" max="15586" width="5.28515625" style="10" customWidth="1"/>
    <col min="15587" max="15587" width="61" style="10" customWidth="1"/>
    <col min="15588" max="15588" width="34.28515625" style="10" customWidth="1"/>
    <col min="15589" max="15589" width="19.42578125" style="10" customWidth="1"/>
    <col min="15590" max="15599" width="11.42578125" style="10" customWidth="1"/>
    <col min="15600" max="15838" width="11.42578125" style="10"/>
    <col min="15839" max="15841" width="11.42578125" style="10" customWidth="1"/>
    <col min="15842" max="15842" width="5.28515625" style="10" customWidth="1"/>
    <col min="15843" max="15843" width="61" style="10" customWidth="1"/>
    <col min="15844" max="15844" width="34.28515625" style="10" customWidth="1"/>
    <col min="15845" max="15845" width="19.42578125" style="10" customWidth="1"/>
    <col min="15846" max="15855" width="11.42578125" style="10" customWidth="1"/>
    <col min="15856" max="16094" width="11.42578125" style="10"/>
    <col min="16095" max="16097" width="11.42578125" style="10" customWidth="1"/>
    <col min="16098" max="16098" width="5.28515625" style="10" customWidth="1"/>
    <col min="16099" max="16099" width="61" style="10" customWidth="1"/>
    <col min="16100" max="16100" width="34.28515625" style="10" customWidth="1"/>
    <col min="16101" max="16101" width="19.42578125" style="10" customWidth="1"/>
    <col min="16102" max="16111" width="11.42578125" style="10" customWidth="1"/>
    <col min="16112" max="16384" width="11.42578125" style="10"/>
  </cols>
  <sheetData>
    <row r="1" spans="1:12" ht="16.5" customHeight="1">
      <c r="A1" s="556" t="s">
        <v>8</v>
      </c>
      <c r="B1" s="556"/>
      <c r="C1" s="556"/>
      <c r="D1" s="556"/>
      <c r="E1" s="556"/>
      <c r="F1" s="556"/>
      <c r="G1" s="556"/>
      <c r="H1" s="556"/>
      <c r="I1" s="556"/>
      <c r="J1" s="556"/>
    </row>
    <row r="2" spans="1:12" ht="16.5" customHeight="1">
      <c r="A2" s="556" t="s">
        <v>9</v>
      </c>
      <c r="B2" s="556"/>
      <c r="C2" s="556"/>
      <c r="D2" s="556"/>
      <c r="E2" s="556"/>
      <c r="F2" s="556"/>
      <c r="G2" s="556"/>
      <c r="H2" s="556"/>
      <c r="I2" s="556"/>
      <c r="J2" s="556"/>
    </row>
    <row r="3" spans="1:12">
      <c r="H3" s="9"/>
    </row>
    <row r="4" spans="1:12" ht="15.75" customHeight="1">
      <c r="A4" s="599" t="s">
        <v>335</v>
      </c>
      <c r="B4" s="599"/>
      <c r="C4" s="599"/>
      <c r="D4" s="599"/>
      <c r="E4" s="599"/>
      <c r="F4" s="599"/>
      <c r="G4" s="599"/>
      <c r="H4" s="599"/>
      <c r="I4" s="599"/>
      <c r="J4" s="599"/>
    </row>
    <row r="5" spans="1:12" ht="15.75" customHeight="1">
      <c r="A5" s="90"/>
      <c r="B5" s="90"/>
      <c r="C5" s="90"/>
      <c r="D5" s="90"/>
      <c r="E5" s="90"/>
      <c r="F5" s="90"/>
      <c r="G5" s="90"/>
      <c r="H5" s="90"/>
    </row>
    <row r="6" spans="1:12" ht="15.75" customHeight="1">
      <c r="A6" s="90"/>
      <c r="B6" s="90"/>
      <c r="C6" s="599" t="s">
        <v>287</v>
      </c>
      <c r="D6" s="599"/>
      <c r="E6" s="599"/>
      <c r="F6" s="599"/>
      <c r="G6" s="599"/>
      <c r="H6" s="599"/>
      <c r="I6" s="599"/>
      <c r="J6" s="599"/>
    </row>
    <row r="7" spans="1:12" ht="24.75" customHeight="1">
      <c r="A7" s="90"/>
      <c r="B7" s="90"/>
      <c r="C7" s="598" t="s">
        <v>350</v>
      </c>
      <c r="D7" s="598"/>
      <c r="E7" s="598"/>
      <c r="F7" s="598"/>
      <c r="G7" s="598"/>
      <c r="H7" s="598"/>
      <c r="I7" s="598"/>
      <c r="J7" s="598"/>
    </row>
    <row r="9" spans="1:12" hidden="1">
      <c r="D9" s="13"/>
    </row>
    <row r="10" spans="1:12" s="73" customFormat="1" ht="36" customHeight="1">
      <c r="A10" s="105" t="s">
        <v>36</v>
      </c>
      <c r="B10" s="105" t="s">
        <v>37</v>
      </c>
      <c r="C10" s="105" t="s">
        <v>38</v>
      </c>
      <c r="D10" s="105" t="s">
        <v>39</v>
      </c>
      <c r="E10" s="105" t="s">
        <v>2</v>
      </c>
      <c r="F10" s="105" t="s">
        <v>336</v>
      </c>
      <c r="G10" s="105" t="s">
        <v>337</v>
      </c>
      <c r="H10" s="106" t="s">
        <v>3</v>
      </c>
      <c r="I10" s="106" t="s">
        <v>103</v>
      </c>
      <c r="J10" s="106" t="s">
        <v>54</v>
      </c>
      <c r="K10" s="278" t="s">
        <v>199</v>
      </c>
      <c r="L10" s="278" t="s">
        <v>567</v>
      </c>
    </row>
    <row r="11" spans="1:12" ht="29.25" customHeight="1">
      <c r="A11" s="108">
        <v>1</v>
      </c>
      <c r="B11" s="107" t="s">
        <v>41</v>
      </c>
      <c r="C11" s="110">
        <v>1</v>
      </c>
      <c r="D11" s="109" t="s">
        <v>412</v>
      </c>
      <c r="E11" s="110" t="s">
        <v>338</v>
      </c>
      <c r="F11" s="172">
        <f>+H11*0.5</f>
        <v>2410300.4</v>
      </c>
      <c r="G11" s="172">
        <f>+H11*0.5</f>
        <v>2410300.4</v>
      </c>
      <c r="H11" s="172">
        <v>4820600.8</v>
      </c>
      <c r="I11" s="374">
        <v>3856363.06</v>
      </c>
      <c r="J11" s="109" t="s">
        <v>343</v>
      </c>
      <c r="K11" s="251" t="s">
        <v>496</v>
      </c>
      <c r="L11" s="696" t="s">
        <v>568</v>
      </c>
    </row>
    <row r="12" spans="1:12" ht="27" customHeight="1">
      <c r="A12" s="111"/>
      <c r="B12" s="112"/>
      <c r="C12" s="375">
        <v>2</v>
      </c>
      <c r="D12" s="113" t="s">
        <v>411</v>
      </c>
      <c r="E12" s="110" t="s">
        <v>339</v>
      </c>
      <c r="F12" s="172">
        <f>+H12*0.5</f>
        <v>1207318</v>
      </c>
      <c r="G12" s="172">
        <f>+H12*0.5</f>
        <v>1207318</v>
      </c>
      <c r="H12" s="273">
        <v>2414636</v>
      </c>
      <c r="I12" s="374">
        <v>2413110.7999999998</v>
      </c>
      <c r="J12" s="109" t="s">
        <v>502</v>
      </c>
      <c r="K12" s="251" t="s">
        <v>547</v>
      </c>
      <c r="L12" s="696" t="s">
        <v>568</v>
      </c>
    </row>
    <row r="13" spans="1:12" s="23" customFormat="1" ht="17.25" customHeight="1">
      <c r="A13" s="24">
        <f>SUBTOTAL(3,A11:A11)</f>
        <v>1</v>
      </c>
      <c r="B13" s="25"/>
      <c r="C13" s="279">
        <f>SUBTOTAL(3,C11:C12)</f>
        <v>2</v>
      </c>
      <c r="D13" s="280"/>
      <c r="E13" s="281" t="s">
        <v>45</v>
      </c>
      <c r="F13" s="170">
        <f>SUBTOTAL(9,F11:F12)</f>
        <v>3617618.4</v>
      </c>
      <c r="G13" s="170">
        <f>SUBTOTAL(9,G11:G12)</f>
        <v>3617618.4</v>
      </c>
      <c r="H13" s="170">
        <f>SUBTOTAL(9,H11:H12)</f>
        <v>7235236.7999999998</v>
      </c>
      <c r="I13" s="170">
        <f>SUBTOTAL(9,I11:I12)</f>
        <v>6269473.8599999994</v>
      </c>
      <c r="J13" s="170"/>
      <c r="K13" s="170"/>
      <c r="L13" s="170"/>
    </row>
    <row r="14" spans="1:12">
      <c r="F14" s="114"/>
    </row>
    <row r="15" spans="1:12">
      <c r="H15" s="115"/>
    </row>
  </sheetData>
  <autoFilter ref="C10:H11"/>
  <mergeCells count="5">
    <mergeCell ref="C7:J7"/>
    <mergeCell ref="C6:J6"/>
    <mergeCell ref="A4:J4"/>
    <mergeCell ref="A2:J2"/>
    <mergeCell ref="A1:J1"/>
  </mergeCells>
  <conditionalFormatting sqref="F11:H12">
    <cfRule type="expression" dxfId="80" priority="51">
      <formula>IF(#REF!="A",1,0)</formula>
    </cfRule>
  </conditionalFormatting>
  <conditionalFormatting sqref="F11:H12">
    <cfRule type="expression" dxfId="79" priority="50">
      <formula>IF(#REF!="A-H",1,0)</formula>
    </cfRule>
  </conditionalFormatting>
  <conditionalFormatting sqref="F11:H12">
    <cfRule type="expression" dxfId="78" priority="49">
      <formula>IF(#REF!="H",1,0)</formula>
    </cfRule>
  </conditionalFormatting>
  <conditionalFormatting sqref="H11:H12">
    <cfRule type="expression" dxfId="77" priority="48">
      <formula>IF(#REF!="A",1,0)</formula>
    </cfRule>
  </conditionalFormatting>
  <conditionalFormatting sqref="H11:H12">
    <cfRule type="expression" dxfId="76" priority="47">
      <formula>IF(#REF!="A-H",1,0)</formula>
    </cfRule>
  </conditionalFormatting>
  <conditionalFormatting sqref="H11:H12">
    <cfRule type="expression" dxfId="75" priority="46">
      <formula>IF(#REF!="H",1,0)</formula>
    </cfRule>
  </conditionalFormatting>
  <conditionalFormatting sqref="F11:G12">
    <cfRule type="expression" dxfId="74" priority="45">
      <formula>IF(#REF!="A",1,0)</formula>
    </cfRule>
  </conditionalFormatting>
  <conditionalFormatting sqref="F11:G12">
    <cfRule type="expression" dxfId="73" priority="44">
      <formula>IF(#REF!="A-H",1,0)</formula>
    </cfRule>
  </conditionalFormatting>
  <conditionalFormatting sqref="F11:G12">
    <cfRule type="expression" dxfId="72" priority="43">
      <formula>IF(#REF!="H",1,0)</formula>
    </cfRule>
  </conditionalFormatting>
  <conditionalFormatting sqref="I11">
    <cfRule type="expression" dxfId="71" priority="42">
      <formula>IF(#REF!="A",1,0)</formula>
    </cfRule>
  </conditionalFormatting>
  <conditionalFormatting sqref="I11">
    <cfRule type="expression" dxfId="70" priority="41">
      <formula>IF(#REF!="A-H",1,0)</formula>
    </cfRule>
  </conditionalFormatting>
  <conditionalFormatting sqref="I11">
    <cfRule type="expression" dxfId="69" priority="40">
      <formula>IF(#REF!="H",1,0)</formula>
    </cfRule>
  </conditionalFormatting>
  <conditionalFormatting sqref="I11">
    <cfRule type="expression" dxfId="68" priority="9">
      <formula>IF(#REF!="A",1,0)</formula>
    </cfRule>
  </conditionalFormatting>
  <conditionalFormatting sqref="I11">
    <cfRule type="expression" dxfId="67" priority="8">
      <formula>IF(#REF!="A-H",1,0)</formula>
    </cfRule>
  </conditionalFormatting>
  <conditionalFormatting sqref="I11">
    <cfRule type="expression" dxfId="66" priority="7">
      <formula>IF(#REF!="H",1,0)</formula>
    </cfRule>
  </conditionalFormatting>
  <conditionalFormatting sqref="I12">
    <cfRule type="expression" dxfId="65" priority="6">
      <formula>IF(#REF!="A",1,0)</formula>
    </cfRule>
  </conditionalFormatting>
  <conditionalFormatting sqref="I12">
    <cfRule type="expression" dxfId="64" priority="5">
      <formula>IF(#REF!="A-H",1,0)</formula>
    </cfRule>
  </conditionalFormatting>
  <conditionalFormatting sqref="I12">
    <cfRule type="expression" dxfId="63" priority="4">
      <formula>IF(#REF!="H",1,0)</formula>
    </cfRule>
  </conditionalFormatting>
  <conditionalFormatting sqref="I12">
    <cfRule type="expression" dxfId="62" priority="3">
      <formula>IF(#REF!="A",1,0)</formula>
    </cfRule>
  </conditionalFormatting>
  <conditionalFormatting sqref="I12">
    <cfRule type="expression" dxfId="61" priority="2">
      <formula>IF(#REF!="A-H",1,0)</formula>
    </cfRule>
  </conditionalFormatting>
  <conditionalFormatting sqref="I12">
    <cfRule type="expression" dxfId="60" priority="1">
      <formula>IF(#REF!="H",1,0)</formula>
    </cfRule>
  </conditionalFormatting>
  <printOptions horizontalCentered="1"/>
  <pageMargins left="0.23622047244094491" right="0.23622047244094491" top="0.74803149606299213" bottom="0.74803149606299213" header="0.31496062992125984" footer="0.31496062992125984"/>
  <pageSetup scale="77" fitToHeight="0" orientation="landscape" r:id="rId1"/>
  <headerFooter>
    <oddHeader xml:space="preserve">&amp;R&amp;8&amp;D
&amp;T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27</vt:i4>
      </vt:variant>
    </vt:vector>
  </HeadingPairs>
  <TitlesOfParts>
    <vt:vector size="49" baseType="lpstr">
      <vt:lpstr>Hoja1 (2)</vt:lpstr>
      <vt:lpstr>CONCENTRADO </vt:lpstr>
      <vt:lpstr>ANEXO  1</vt:lpstr>
      <vt:lpstr>ANEXO 2</vt:lpstr>
      <vt:lpstr>ANEXO 3</vt:lpstr>
      <vt:lpstr>ANEXO 4</vt:lpstr>
      <vt:lpstr>ANEXO 5</vt:lpstr>
      <vt:lpstr>ANEXO 5A</vt:lpstr>
      <vt:lpstr>ANEXO 5B</vt:lpstr>
      <vt:lpstr>ANEXO 5C</vt:lpstr>
      <vt:lpstr>ANEXO 6</vt:lpstr>
      <vt:lpstr>ANEXO 6A</vt:lpstr>
      <vt:lpstr>ANEXO 7</vt:lpstr>
      <vt:lpstr>ANEXO 8</vt:lpstr>
      <vt:lpstr>ANEXO 9</vt:lpstr>
      <vt:lpstr>ANEXO 10</vt:lpstr>
      <vt:lpstr>ANEXO 11</vt:lpstr>
      <vt:lpstr>ANEXO 12</vt:lpstr>
      <vt:lpstr>ANEXO 14</vt:lpstr>
      <vt:lpstr>ANEXO 15</vt:lpstr>
      <vt:lpstr>Hoja1</vt:lpstr>
      <vt:lpstr>ANEXO 16</vt:lpstr>
      <vt:lpstr>'ANEXO  1'!Área_de_impresión</vt:lpstr>
      <vt:lpstr>'ANEXO 10'!Área_de_impresión</vt:lpstr>
      <vt:lpstr>'ANEXO 11'!Área_de_impresión</vt:lpstr>
      <vt:lpstr>'ANEXO 12'!Área_de_impresión</vt:lpstr>
      <vt:lpstr>'ANEXO 14'!Área_de_impresión</vt:lpstr>
      <vt:lpstr>'ANEXO 15'!Área_de_impresión</vt:lpstr>
      <vt:lpstr>'ANEXO 2'!Área_de_impresión</vt:lpstr>
      <vt:lpstr>'ANEXO 3'!Área_de_impresión</vt:lpstr>
      <vt:lpstr>'ANEXO 4'!Área_de_impresión</vt:lpstr>
      <vt:lpstr>'ANEXO 5'!Área_de_impresión</vt:lpstr>
      <vt:lpstr>'ANEXO 5A'!Área_de_impresión</vt:lpstr>
      <vt:lpstr>'ANEXO 5B'!Área_de_impresión</vt:lpstr>
      <vt:lpstr>'ANEXO 5C'!Área_de_impresión</vt:lpstr>
      <vt:lpstr>'ANEXO 6'!Área_de_impresión</vt:lpstr>
      <vt:lpstr>'ANEXO 6A'!Área_de_impresión</vt:lpstr>
      <vt:lpstr>'ANEXO 7'!Área_de_impresión</vt:lpstr>
      <vt:lpstr>'ANEXO 8'!Área_de_impresión</vt:lpstr>
      <vt:lpstr>'ANEXO 9'!Área_de_impresión</vt:lpstr>
      <vt:lpstr>'ANEXO 10'!Títulos_a_imprimir</vt:lpstr>
      <vt:lpstr>'ANEXO 12'!Títulos_a_imprimir</vt:lpstr>
      <vt:lpstr>'ANEXO 2'!Títulos_a_imprimir</vt:lpstr>
      <vt:lpstr>'ANEXO 5A'!Títulos_a_imprimir</vt:lpstr>
      <vt:lpstr>'ANEXO 5B'!Títulos_a_imprimir</vt:lpstr>
      <vt:lpstr>'ANEXO 5C'!Títulos_a_imprimir</vt:lpstr>
      <vt:lpstr>'ANEXO 6'!Títulos_a_imprimir</vt:lpstr>
      <vt:lpstr>'ANEXO 6A'!Títulos_a_imprimir</vt:lpstr>
      <vt:lpstr>'ANEXO 7'!Títulos_a_imprimir</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RRodriguez</dc:creator>
  <cp:lastModifiedBy>VAvendaño</cp:lastModifiedBy>
  <cp:lastPrinted>2015-03-25T20:57:07Z</cp:lastPrinted>
  <dcterms:created xsi:type="dcterms:W3CDTF">2013-11-07T01:30:21Z</dcterms:created>
  <dcterms:modified xsi:type="dcterms:W3CDTF">2015-03-25T20:59:54Z</dcterms:modified>
</cp:coreProperties>
</file>