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80" windowWidth="14055" windowHeight="4560"/>
  </bookViews>
  <sheets>
    <sheet name="Hoja1" sheetId="1" r:id="rId1"/>
  </sheets>
  <definedNames>
    <definedName name="_xlnm.Print_Area" localSheetId="0">Hoja1!$B$3:$P$37</definedName>
  </definedNames>
  <calcPr calcId="145621"/>
</workbook>
</file>

<file path=xl/calcChain.xml><?xml version="1.0" encoding="utf-8"?>
<calcChain xmlns="http://schemas.openxmlformats.org/spreadsheetml/2006/main">
  <c r="E20" i="1" l="1"/>
  <c r="E19" i="1"/>
  <c r="I18" i="1"/>
  <c r="H18" i="1" l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17" i="1"/>
  <c r="O28" i="1"/>
  <c r="O27" i="1"/>
  <c r="O26" i="1"/>
  <c r="O25" i="1"/>
  <c r="O24" i="1"/>
  <c r="O23" i="1"/>
  <c r="O22" i="1"/>
  <c r="O21" i="1"/>
  <c r="O31" i="1"/>
  <c r="O30" i="1"/>
  <c r="O29" i="1"/>
  <c r="O20" i="1"/>
  <c r="O19" i="1"/>
  <c r="O18" i="1"/>
  <c r="O17" i="1"/>
  <c r="O16" i="1"/>
  <c r="E16" i="1"/>
  <c r="G16" i="1"/>
</calcChain>
</file>

<file path=xl/sharedStrings.xml><?xml version="1.0" encoding="utf-8"?>
<sst xmlns="http://schemas.openxmlformats.org/spreadsheetml/2006/main" count="54" uniqueCount="51">
  <si>
    <t>MUNICIPIO:</t>
  </si>
  <si>
    <t>(1) JOCOTITLÁN, 028</t>
  </si>
  <si>
    <t>CONCENTRADO DE FLUJO DE EFECTIVO</t>
  </si>
  <si>
    <t>PERÍODO: AL _31_ DE_ENERO_ DE_2017_</t>
  </si>
  <si>
    <t>CUENTA CONTABLE</t>
  </si>
  <si>
    <t>NÚMERO Y NOMBRE DE LA CUENTA BANCARIA</t>
  </si>
  <si>
    <t>SALDO INICIAL</t>
  </si>
  <si>
    <t>CARGOS</t>
  </si>
  <si>
    <t>ABONOS</t>
  </si>
  <si>
    <t>SALDO FINAL</t>
  </si>
  <si>
    <t>DIFERENCIA</t>
  </si>
  <si>
    <t>OBSERVACIONES</t>
  </si>
  <si>
    <t>INFORMACIÓN CONTABLE</t>
  </si>
  <si>
    <t>PARTIDAS EN CONCILIACIÓN</t>
  </si>
  <si>
    <t>INFORMACIÓN DE ESTADO DE CUENTA BANCARIO</t>
  </si>
  <si>
    <t>1112-1-66</t>
  </si>
  <si>
    <t>0103670856 RECURSOS PROPIOS 2016</t>
  </si>
  <si>
    <t>CHEQUES EN TRANSITO  (-)</t>
  </si>
  <si>
    <t>DEPOSITOS NO CORRESPONDIDOS POR EL BANCO (+)</t>
  </si>
  <si>
    <t>CREDITOS DEL BANCO NO CORRESPONDIDOS EN LIBROS (-)</t>
  </si>
  <si>
    <t>CARGOS DEL BANCO NO CORRESPONDIDOS EN LIBROS (+)</t>
  </si>
  <si>
    <t>1112-1-67</t>
  </si>
  <si>
    <t>0103692205 FORTAMUN 2016</t>
  </si>
  <si>
    <t>1112-1-68</t>
  </si>
  <si>
    <t>0103691683 FISM 2016</t>
  </si>
  <si>
    <t>1112-1-69</t>
  </si>
  <si>
    <t>0103710149 R.P. PREDIAL 2016</t>
  </si>
  <si>
    <t>1112-1-70</t>
  </si>
  <si>
    <t>0103691136 FEFOM 2016</t>
  </si>
  <si>
    <t>1112-1-71</t>
  </si>
  <si>
    <t>0105480051 FEIEF 2016</t>
  </si>
  <si>
    <t>1112-1-72</t>
  </si>
  <si>
    <t>0105208319 INST. MPAL. PARA LA PROT. DE LOS DER. DE LA MUJER 2016</t>
  </si>
  <si>
    <t>1112-1-73</t>
  </si>
  <si>
    <t>0105208297 PROII 2016</t>
  </si>
  <si>
    <t>1112-1-75</t>
  </si>
  <si>
    <t>0108772029 EMPLEO TEMPORAL 2016</t>
  </si>
  <si>
    <t>1112-1-79</t>
  </si>
  <si>
    <t>0109377069 FISE 2016</t>
  </si>
  <si>
    <t>1112-1-80</t>
  </si>
  <si>
    <t>0109104909 PREVENCION DE RIESGOS 2016</t>
  </si>
  <si>
    <t>1112-1-81</t>
  </si>
  <si>
    <t>0108385653 PROGRAMA DE INFRAESTRUCTURA</t>
  </si>
  <si>
    <t>1112-1-82</t>
  </si>
  <si>
    <t>0109147705 FAM 2016</t>
  </si>
  <si>
    <t>1112-1-83</t>
  </si>
  <si>
    <t>0109325301 EMPLEO TEMPORAL2 2016</t>
  </si>
  <si>
    <t>1112-1-90</t>
  </si>
  <si>
    <t>0110142018 FORTAMUN 2017</t>
  </si>
  <si>
    <t>1112-1-91</t>
  </si>
  <si>
    <t>0110142298 FISM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</si>
</sst>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5"/>
      <name val="Arial"/>
      <family val="2"/>
    </font>
    <font>
      <b/>
      <sz val="3"/>
      <name val="Arial"/>
      <family val="2"/>
    </font>
    <font>
      <sz val="6"/>
      <name val="Arial"/>
      <family val="2"/>
    </font>
    <font>
      <sz val="5"/>
      <name val="Arial"/>
      <family val="2"/>
    </font>
    <font>
      <b/>
      <sz val="12"/>
      <name val="Univers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/>
    <xf numFmtId="0" fontId="2" fillId="0" borderId="0" xfId="1" applyFill="1" applyBorder="1" applyProtection="1">
      <protection locked="0"/>
    </xf>
    <xf numFmtId="0" fontId="2" fillId="0" borderId="0" xfId="1" applyFill="1" applyProtection="1">
      <protection locked="0"/>
    </xf>
    <xf numFmtId="0" fontId="2" fillId="0" borderId="0" xfId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Alignment="1"/>
    <xf numFmtId="0" fontId="8" fillId="0" borderId="0" xfId="1" applyFont="1" applyBorder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14" fillId="0" borderId="0" xfId="1" applyFont="1" applyAlignment="1"/>
    <xf numFmtId="0" fontId="13" fillId="0" borderId="0" xfId="1" applyFont="1" applyAlignment="1">
      <alignment vertical="top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/>
    <xf numFmtId="0" fontId="4" fillId="0" borderId="0" xfId="1" applyFont="1" applyBorder="1" applyAlignment="1"/>
    <xf numFmtId="0" fontId="12" fillId="0" borderId="0" xfId="1" applyFont="1" applyBorder="1" applyAlignment="1">
      <alignment horizontal="center" vertical="top"/>
    </xf>
    <xf numFmtId="0" fontId="2" fillId="0" borderId="0" xfId="1" applyBorder="1" applyAlignment="1"/>
    <xf numFmtId="0" fontId="10" fillId="0" borderId="0" xfId="1" applyFont="1" applyAlignment="1">
      <alignment vertical="center"/>
    </xf>
    <xf numFmtId="0" fontId="15" fillId="0" borderId="0" xfId="1" applyFont="1" applyFill="1" applyBorder="1" applyAlignment="1" applyProtection="1">
      <alignment horizontal="left"/>
      <protection locked="0"/>
    </xf>
    <xf numFmtId="0" fontId="9" fillId="2" borderId="4" xfId="1" applyFont="1" applyFill="1" applyBorder="1" applyAlignment="1">
      <alignment horizontal="center" vertical="top"/>
    </xf>
    <xf numFmtId="0" fontId="9" fillId="2" borderId="0" xfId="1" applyFont="1" applyFill="1" applyBorder="1" applyAlignment="1">
      <alignment horizontal="center" vertical="top"/>
    </xf>
    <xf numFmtId="0" fontId="9" fillId="2" borderId="5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right" vertical="top"/>
    </xf>
    <xf numFmtId="0" fontId="4" fillId="2" borderId="5" xfId="1" applyFont="1" applyFill="1" applyBorder="1" applyAlignment="1">
      <alignment horizontal="right" vertical="top"/>
    </xf>
    <xf numFmtId="0" fontId="12" fillId="2" borderId="6" xfId="1" applyFont="1" applyFill="1" applyBorder="1" applyAlignment="1">
      <alignment horizontal="center" vertical="top"/>
    </xf>
    <xf numFmtId="0" fontId="12" fillId="2" borderId="7" xfId="1" applyFont="1" applyFill="1" applyBorder="1" applyAlignment="1">
      <alignment horizontal="center" vertical="top"/>
    </xf>
    <xf numFmtId="0" fontId="12" fillId="2" borderId="8" xfId="1" applyFont="1" applyFill="1" applyBorder="1" applyAlignment="1">
      <alignment horizontal="center" vertical="top"/>
    </xf>
    <xf numFmtId="0" fontId="4" fillId="2" borderId="0" xfId="1" applyFont="1" applyFill="1" applyBorder="1" applyAlignment="1">
      <alignment horizontal="center" vertical="top"/>
    </xf>
    <xf numFmtId="0" fontId="2" fillId="2" borderId="0" xfId="1" applyFill="1" applyAlignment="1"/>
    <xf numFmtId="0" fontId="12" fillId="2" borderId="0" xfId="1" applyFont="1" applyFill="1" applyBorder="1" applyAlignment="1">
      <alignment horizontal="center" vertical="top"/>
    </xf>
    <xf numFmtId="0" fontId="7" fillId="0" borderId="0" xfId="1" applyFont="1" applyAlignment="1"/>
    <xf numFmtId="0" fontId="14" fillId="2" borderId="9" xfId="1" applyFont="1" applyFill="1" applyBorder="1" applyAlignment="1">
      <alignment horizontal="center" vertical="center"/>
    </xf>
    <xf numFmtId="0" fontId="14" fillId="2" borderId="10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5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/>
    </xf>
    <xf numFmtId="0" fontId="4" fillId="0" borderId="15" xfId="1" applyFont="1" applyBorder="1" applyAlignment="1">
      <alignment horizontal="left" vertical="top"/>
    </xf>
    <xf numFmtId="0" fontId="4" fillId="0" borderId="15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/>
    </xf>
    <xf numFmtId="0" fontId="4" fillId="0" borderId="17" xfId="1" applyFont="1" applyBorder="1" applyAlignment="1">
      <alignment horizontal="center" vertical="top"/>
    </xf>
    <xf numFmtId="0" fontId="4" fillId="0" borderId="18" xfId="1" applyFont="1" applyBorder="1" applyAlignment="1">
      <alignment horizontal="center" vertical="top"/>
    </xf>
    <xf numFmtId="0" fontId="16" fillId="0" borderId="19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justify" vertical="top"/>
    </xf>
    <xf numFmtId="0" fontId="0" fillId="0" borderId="19" xfId="0" applyBorder="1" applyAlignment="1">
      <alignment horizontal="justify" vertical="top" wrapText="1"/>
    </xf>
    <xf numFmtId="0" fontId="4" fillId="0" borderId="19" xfId="1" applyFont="1" applyBorder="1" applyAlignment="1">
      <alignment horizontal="justify" vertical="top"/>
    </xf>
    <xf numFmtId="0" fontId="2" fillId="0" borderId="18" xfId="1" applyBorder="1" applyAlignment="1">
      <alignment horizontal="justify" vertical="top"/>
    </xf>
    <xf numFmtId="0" fontId="2" fillId="0" borderId="19" xfId="1" applyBorder="1" applyAlignment="1">
      <alignment horizontal="justify" vertical="top"/>
    </xf>
    <xf numFmtId="0" fontId="4" fillId="0" borderId="21" xfId="1" applyFont="1" applyBorder="1" applyAlignment="1">
      <alignment horizontal="left" vertical="top"/>
    </xf>
    <xf numFmtId="0" fontId="4" fillId="0" borderId="22" xfId="1" applyFont="1" applyBorder="1" applyAlignment="1">
      <alignment horizontal="left" vertical="top"/>
    </xf>
    <xf numFmtId="4" fontId="2" fillId="0" borderId="18" xfId="1" applyNumberFormat="1" applyFont="1" applyBorder="1" applyAlignment="1">
      <alignment horizontal="right" vertical="top"/>
    </xf>
    <xf numFmtId="4" fontId="2" fillId="0" borderId="18" xfId="1" applyNumberFormat="1" applyFont="1" applyBorder="1" applyAlignment="1">
      <alignment horizontal="right" vertical="top" wrapText="1"/>
    </xf>
    <xf numFmtId="4" fontId="17" fillId="0" borderId="18" xfId="0" applyNumberFormat="1" applyFont="1" applyBorder="1" applyAlignment="1">
      <alignment horizontal="right" vertical="top" wrapText="1"/>
    </xf>
    <xf numFmtId="4" fontId="2" fillId="0" borderId="18" xfId="1" applyNumberFormat="1" applyFont="1" applyBorder="1" applyAlignment="1">
      <alignment horizontal="right" vertical="top" wrapText="1"/>
    </xf>
    <xf numFmtId="4" fontId="17" fillId="0" borderId="18" xfId="0" applyNumberFormat="1" applyFont="1" applyBorder="1" applyAlignment="1">
      <alignment horizontal="right" vertical="top" wrapText="1"/>
    </xf>
    <xf numFmtId="4" fontId="2" fillId="0" borderId="18" xfId="1" applyNumberFormat="1" applyFont="1" applyBorder="1" applyAlignment="1">
      <alignment horizontal="right" vertical="top"/>
    </xf>
    <xf numFmtId="4" fontId="17" fillId="0" borderId="18" xfId="0" applyNumberFormat="1" applyFont="1" applyBorder="1" applyAlignment="1">
      <alignment horizontal="right" vertical="top"/>
    </xf>
    <xf numFmtId="0" fontId="2" fillId="0" borderId="17" xfId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/>
    </xf>
    <xf numFmtId="4" fontId="17" fillId="0" borderId="18" xfId="0" applyNumberFormat="1" applyFont="1" applyFill="1" applyBorder="1" applyAlignment="1">
      <alignment horizontal="right" vertical="top" wrapText="1"/>
    </xf>
    <xf numFmtId="0" fontId="2" fillId="0" borderId="18" xfId="1" quotePrefix="1" applyFont="1" applyBorder="1" applyAlignment="1">
      <alignment horizontal="left" vertical="top" wrapText="1"/>
    </xf>
    <xf numFmtId="0" fontId="5" fillId="2" borderId="23" xfId="1" applyFont="1" applyFill="1" applyBorder="1" applyAlignment="1">
      <alignment horizontal="center" vertical="center"/>
    </xf>
    <xf numFmtId="0" fontId="12" fillId="0" borderId="24" xfId="1" applyFont="1" applyBorder="1" applyAlignment="1">
      <alignment horizontal="center" vertical="top"/>
    </xf>
    <xf numFmtId="0" fontId="14" fillId="2" borderId="13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top"/>
    </xf>
    <xf numFmtId="0" fontId="4" fillId="0" borderId="20" xfId="1" applyFont="1" applyBorder="1" applyAlignment="1">
      <alignment horizontal="center" vertical="top"/>
    </xf>
    <xf numFmtId="0" fontId="4" fillId="0" borderId="21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0" fontId="4" fillId="2" borderId="25" xfId="1" applyFont="1" applyFill="1" applyBorder="1" applyAlignment="1">
      <alignment horizontal="center" vertical="top"/>
    </xf>
    <xf numFmtId="0" fontId="17" fillId="0" borderId="26" xfId="0" applyFont="1" applyBorder="1" applyAlignment="1">
      <alignment horizontal="center" vertical="top"/>
    </xf>
    <xf numFmtId="0" fontId="9" fillId="2" borderId="11" xfId="1" applyFont="1" applyFill="1" applyBorder="1" applyAlignment="1">
      <alignment horizontal="center"/>
    </xf>
    <xf numFmtId="0" fontId="9" fillId="2" borderId="3" xfId="1" applyFont="1" applyFill="1" applyBorder="1" applyAlignment="1">
      <alignment horizontal="center"/>
    </xf>
    <xf numFmtId="0" fontId="9" fillId="2" borderId="2" xfId="1" applyFont="1" applyFill="1" applyBorder="1" applyAlignment="1">
      <alignment horizontal="center"/>
    </xf>
    <xf numFmtId="0" fontId="4" fillId="2" borderId="1" xfId="1" quotePrefix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4" fillId="0" borderId="25" xfId="1" applyFont="1" applyBorder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12" xfId="0" applyFont="1" applyBorder="1" applyAlignment="1">
      <alignment horizontal="center"/>
    </xf>
  </cellXfs>
  <cellStyles count="15">
    <cellStyle name="Millares 3 2" xfId="2"/>
    <cellStyle name="Moneda 3 2" xfId="3"/>
    <cellStyle name="Normal" xfId="0" builtinId="0"/>
    <cellStyle name="Normal 2" xfId="1"/>
    <cellStyle name="Normal 2 10 2" xfId="5"/>
    <cellStyle name="Normal 2 2" xfId="4"/>
    <cellStyle name="Normal 2 2 2" xfId="6"/>
    <cellStyle name="Normal 2 3" xfId="7"/>
    <cellStyle name="Normal 2 4 2" xfId="8"/>
    <cellStyle name="Normal 2 6 2" xfId="9"/>
    <cellStyle name="Normal 2 7" xfId="10"/>
    <cellStyle name="Normal 3" xfId="11"/>
    <cellStyle name="Normal 4" xfId="12"/>
    <cellStyle name="Porcentual 2" xfId="13"/>
    <cellStyle name="Porcentual 3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15</xdr:col>
      <xdr:colOff>219075</xdr:colOff>
      <xdr:row>37</xdr:row>
      <xdr:rowOff>38100</xdr:rowOff>
    </xdr:to>
    <xdr:grpSp>
      <xdr:nvGrpSpPr>
        <xdr:cNvPr id="2" name="Group 12"/>
        <xdr:cNvGrpSpPr>
          <a:grpSpLocks/>
        </xdr:cNvGrpSpPr>
      </xdr:nvGrpSpPr>
      <xdr:grpSpPr bwMode="auto">
        <a:xfrm>
          <a:off x="762000" y="7943850"/>
          <a:ext cx="15878175" cy="419100"/>
          <a:chOff x="11" y="852"/>
          <a:chExt cx="1115" cy="27"/>
        </a:xfrm>
      </xdr:grpSpPr>
      <xdr:sp macro="" textlink="">
        <xdr:nvSpPr>
          <xdr:cNvPr id="3" name="Text Box 13"/>
          <xdr:cNvSpPr txBox="1">
            <a:spLocks noChangeArrowheads="1"/>
          </xdr:cNvSpPr>
        </xdr:nvSpPr>
        <xdr:spPr bwMode="auto">
          <a:xfrm>
            <a:off x="11" y="852"/>
            <a:ext cx="21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</a:t>
            </a:r>
            <a:r>
              <a:rPr lang="es-ES" sz="9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JORGE GARCÍA MARTÍNEZ</a:t>
            </a:r>
            <a:endParaRPr lang="es-ES" sz="9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  ELABORÓ</a:t>
            </a:r>
          </a:p>
        </xdr:txBody>
      </xdr:sp>
      <xdr:sp macro="" textlink="">
        <xdr:nvSpPr>
          <xdr:cNvPr id="4" name="Text Box 14"/>
          <xdr:cNvSpPr txBox="1">
            <a:spLocks noChangeArrowheads="1"/>
          </xdr:cNvSpPr>
        </xdr:nvSpPr>
        <xdr:spPr bwMode="auto">
          <a:xfrm>
            <a:off x="609" y="855"/>
            <a:ext cx="20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 ELEAZAR VALENTE MONROY SÁNCHEZ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REVISÓ</a:t>
            </a:r>
          </a:p>
        </xdr:txBody>
      </xdr:sp>
      <xdr:sp macro="" textlink="">
        <xdr:nvSpPr>
          <xdr:cNvPr id="6" name="Text Box 16"/>
          <xdr:cNvSpPr txBox="1">
            <a:spLocks noChangeArrowheads="1"/>
          </xdr:cNvSpPr>
        </xdr:nvSpPr>
        <xdr:spPr bwMode="auto">
          <a:xfrm>
            <a:off x="885" y="855"/>
            <a:ext cx="24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M. EN C. y C.P. MIREYA MONROY MONROY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TESORERO</a:t>
            </a: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xdr:txBody>
      </xdr:sp>
    </xdr:grpSp>
    <xdr:clientData/>
  </xdr:twoCellAnchor>
  <xdr:twoCellAnchor>
    <xdr:from>
      <xdr:col>1</xdr:col>
      <xdr:colOff>561976</xdr:colOff>
      <xdr:row>1</xdr:row>
      <xdr:rowOff>180975</xdr:rowOff>
    </xdr:from>
    <xdr:to>
      <xdr:col>2</xdr:col>
      <xdr:colOff>457201</xdr:colOff>
      <xdr:row>5</xdr:row>
      <xdr:rowOff>164965</xdr:rowOff>
    </xdr:to>
    <xdr:pic>
      <xdr:nvPicPr>
        <xdr:cNvPr id="7" name="Picture 31" descr="nvoesc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23976" y="371475"/>
          <a:ext cx="1200150" cy="774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1"/>
  <sheetViews>
    <sheetView tabSelected="1" topLeftCell="B4" workbookViewId="0">
      <selection activeCell="J4" sqref="J4"/>
    </sheetView>
  </sheetViews>
  <sheetFormatPr baseColWidth="10" defaultRowHeight="15"/>
  <cols>
    <col min="2" max="2" width="19.5703125" customWidth="1"/>
    <col min="3" max="3" width="36.28515625" customWidth="1"/>
    <col min="4" max="4" width="14.140625" customWidth="1"/>
    <col min="5" max="6" width="11.7109375" bestFit="1" customWidth="1"/>
    <col min="7" max="7" width="14.28515625" customWidth="1"/>
    <col min="8" max="8" width="13.7109375" customWidth="1"/>
    <col min="9" max="10" width="13" bestFit="1" customWidth="1"/>
    <col min="11" max="11" width="17" customWidth="1"/>
    <col min="12" max="12" width="18.42578125" customWidth="1"/>
    <col min="13" max="14" width="18.7109375" customWidth="1"/>
    <col min="15" max="15" width="14.5703125" customWidth="1"/>
    <col min="16" max="16" width="16.85546875" customWidth="1"/>
  </cols>
  <sheetData>
    <row r="1" spans="2:17">
      <c r="B1" s="3"/>
      <c r="C1" s="3"/>
      <c r="D1" s="3"/>
      <c r="E1" s="3"/>
      <c r="F1" s="2"/>
      <c r="G1" s="2"/>
      <c r="H1" s="2"/>
      <c r="I1" s="5"/>
      <c r="J1" s="5"/>
      <c r="K1" s="5"/>
      <c r="L1" s="5"/>
      <c r="M1" s="5"/>
      <c r="N1" s="5"/>
      <c r="O1" s="5"/>
      <c r="P1" s="5"/>
      <c r="Q1" s="3"/>
    </row>
    <row r="2" spans="2:17" ht="15.75">
      <c r="B2" s="3"/>
      <c r="C2" s="3"/>
      <c r="D2" s="3"/>
      <c r="E2" s="3"/>
      <c r="F2" s="2"/>
      <c r="G2" s="2"/>
      <c r="H2" s="2"/>
      <c r="I2" s="19"/>
      <c r="J2" s="19"/>
      <c r="K2" s="19"/>
      <c r="L2" s="19"/>
      <c r="M2" s="19"/>
      <c r="N2" s="19"/>
      <c r="O2" s="19"/>
      <c r="P2" s="5"/>
      <c r="Q2" s="3"/>
    </row>
    <row r="3" spans="2:17" ht="15.75">
      <c r="B3" s="3"/>
      <c r="C3" s="3"/>
      <c r="D3" s="3"/>
      <c r="E3" s="3"/>
      <c r="F3" s="2"/>
      <c r="G3" s="2"/>
      <c r="H3" s="2"/>
      <c r="I3" s="6"/>
      <c r="J3" s="6"/>
      <c r="K3" s="6"/>
      <c r="L3" s="6"/>
      <c r="M3" s="19"/>
      <c r="N3" s="6"/>
      <c r="O3" s="6"/>
      <c r="P3" s="2"/>
      <c r="Q3" s="3"/>
    </row>
    <row r="4" spans="2:17" ht="15.75">
      <c r="B4" s="3"/>
      <c r="C4" s="3"/>
      <c r="D4" s="3"/>
      <c r="E4" s="3"/>
      <c r="F4" s="2"/>
      <c r="G4" s="2"/>
      <c r="H4" s="2"/>
      <c r="I4" s="7"/>
      <c r="J4" s="7"/>
      <c r="K4" s="7"/>
      <c r="L4" s="7"/>
      <c r="M4" s="19"/>
      <c r="N4" s="7"/>
      <c r="O4" s="7"/>
      <c r="P4" s="2"/>
      <c r="Q4" s="3"/>
    </row>
    <row r="5" spans="2:17">
      <c r="B5" s="3"/>
      <c r="C5" s="3"/>
      <c r="D5" s="3"/>
      <c r="E5" s="3"/>
      <c r="F5" s="2"/>
      <c r="G5" s="2"/>
      <c r="H5" s="2"/>
      <c r="I5" s="4"/>
      <c r="J5" s="4"/>
      <c r="K5" s="4"/>
      <c r="L5" s="4"/>
      <c r="M5" s="4"/>
      <c r="N5" s="4"/>
      <c r="O5" s="4"/>
      <c r="P5" s="2"/>
      <c r="Q5" s="3"/>
    </row>
    <row r="6" spans="2:17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  <c r="Q6" s="3"/>
    </row>
    <row r="7" spans="2:17" ht="15.75" thickBot="1">
      <c r="B7" s="13"/>
      <c r="C7" s="14"/>
      <c r="D7" s="15"/>
      <c r="E7" s="15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8"/>
    </row>
    <row r="8" spans="2:17" ht="18.75" thickTop="1">
      <c r="B8" s="72" t="s">
        <v>2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4"/>
      <c r="Q8" s="8"/>
    </row>
    <row r="9" spans="2:17" ht="18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2"/>
      <c r="Q9" s="8"/>
    </row>
    <row r="10" spans="2:17">
      <c r="B10" s="23" t="s">
        <v>0</v>
      </c>
      <c r="C10" s="75" t="s">
        <v>1</v>
      </c>
      <c r="D10" s="76"/>
      <c r="E10" s="76"/>
      <c r="F10" s="76"/>
      <c r="G10" s="76"/>
      <c r="H10" s="28"/>
      <c r="I10" s="29"/>
      <c r="J10" s="29"/>
      <c r="K10" s="29"/>
      <c r="L10" s="29"/>
      <c r="M10" s="29"/>
      <c r="N10" s="29"/>
      <c r="O10" s="29"/>
      <c r="P10" s="24" t="s">
        <v>3</v>
      </c>
      <c r="Q10" s="8"/>
    </row>
    <row r="11" spans="2:17" ht="15.75" thickBot="1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  <c r="Q11" s="8"/>
    </row>
    <row r="12" spans="2:17" ht="16.5" thickTop="1" thickBot="1">
      <c r="B12" s="30"/>
      <c r="C12" s="65"/>
      <c r="D12" s="80" t="s">
        <v>12</v>
      </c>
      <c r="E12" s="80"/>
      <c r="F12" s="80"/>
      <c r="G12" s="80"/>
      <c r="H12" s="70" t="s">
        <v>14</v>
      </c>
      <c r="I12" s="69"/>
      <c r="J12" s="69"/>
      <c r="K12" s="69"/>
      <c r="L12" s="69"/>
      <c r="M12" s="69"/>
      <c r="N12" s="69"/>
      <c r="O12" s="69"/>
      <c r="P12" s="71"/>
      <c r="Q12" s="8"/>
    </row>
    <row r="13" spans="2:17" ht="16.5" thickTop="1" thickBot="1">
      <c r="B13" s="62"/>
      <c r="C13" s="34"/>
      <c r="D13" s="77"/>
      <c r="E13" s="78"/>
      <c r="F13" s="78"/>
      <c r="G13" s="79"/>
      <c r="H13" s="64"/>
      <c r="I13" s="32"/>
      <c r="J13" s="32"/>
      <c r="K13" s="32"/>
      <c r="L13" s="32"/>
      <c r="M13" s="32"/>
      <c r="N13" s="32"/>
      <c r="O13" s="32"/>
      <c r="P13" s="33"/>
      <c r="Q13" s="18"/>
    </row>
    <row r="14" spans="2:17" ht="16.5" thickTop="1" thickBot="1">
      <c r="B14" s="63"/>
      <c r="C14" s="16"/>
      <c r="D14" s="16"/>
      <c r="E14" s="68"/>
      <c r="F14" s="69"/>
      <c r="G14" s="69"/>
      <c r="H14" s="16"/>
      <c r="I14" s="16"/>
      <c r="J14" s="16"/>
      <c r="K14" s="68" t="s">
        <v>13</v>
      </c>
      <c r="L14" s="69"/>
      <c r="M14" s="69"/>
      <c r="N14" s="69"/>
      <c r="O14" s="69"/>
      <c r="P14" s="16"/>
      <c r="Q14" s="8"/>
    </row>
    <row r="15" spans="2:17" ht="51.75" thickTop="1">
      <c r="B15" s="35" t="s">
        <v>4</v>
      </c>
      <c r="C15" s="36" t="s">
        <v>5</v>
      </c>
      <c r="D15" s="37" t="s">
        <v>6</v>
      </c>
      <c r="E15" s="37" t="s">
        <v>7</v>
      </c>
      <c r="F15" s="37" t="s">
        <v>8</v>
      </c>
      <c r="G15" s="37" t="s">
        <v>9</v>
      </c>
      <c r="H15" s="37" t="s">
        <v>6</v>
      </c>
      <c r="I15" s="37" t="s">
        <v>7</v>
      </c>
      <c r="J15" s="37" t="s">
        <v>8</v>
      </c>
      <c r="K15" s="36" t="s">
        <v>17</v>
      </c>
      <c r="L15" s="39" t="s">
        <v>18</v>
      </c>
      <c r="M15" s="39" t="s">
        <v>19</v>
      </c>
      <c r="N15" s="39" t="s">
        <v>20</v>
      </c>
      <c r="O15" s="38" t="s">
        <v>10</v>
      </c>
      <c r="P15" s="40" t="s">
        <v>11</v>
      </c>
      <c r="Q15" s="8"/>
    </row>
    <row r="16" spans="2:17" ht="15" customHeight="1">
      <c r="B16" s="58" t="s">
        <v>15</v>
      </c>
      <c r="C16" s="59" t="s">
        <v>16</v>
      </c>
      <c r="D16" s="51">
        <v>1316273.22</v>
      </c>
      <c r="E16" s="51">
        <f>8334943.53-1316273.22</f>
        <v>7018670.3100000005</v>
      </c>
      <c r="F16" s="51">
        <v>7761446.5599999996</v>
      </c>
      <c r="G16" s="52">
        <f>+D16+E16-F16</f>
        <v>573496.97000000067</v>
      </c>
      <c r="H16" s="53">
        <v>3318976.36</v>
      </c>
      <c r="I16" s="53">
        <v>7871425.1100000003</v>
      </c>
      <c r="J16" s="53">
        <v>7030548.3899999997</v>
      </c>
      <c r="K16" s="60">
        <v>1900589.71</v>
      </c>
      <c r="L16" s="60">
        <v>0</v>
      </c>
      <c r="M16" s="60">
        <v>4013.04</v>
      </c>
      <c r="N16" s="60">
        <v>0.08</v>
      </c>
      <c r="O16" s="53">
        <f>+K16+L16-M16+N16</f>
        <v>1896576.75</v>
      </c>
      <c r="P16" s="43"/>
      <c r="Q16" s="8"/>
    </row>
    <row r="17" spans="2:17" ht="15" customHeight="1">
      <c r="B17" s="58" t="s">
        <v>21</v>
      </c>
      <c r="C17" s="59" t="s">
        <v>22</v>
      </c>
      <c r="D17" s="51">
        <v>-100008.32000000001</v>
      </c>
      <c r="E17" s="51">
        <f>100000+23.53</f>
        <v>100023.53</v>
      </c>
      <c r="F17" s="51">
        <v>0</v>
      </c>
      <c r="G17" s="52">
        <f t="shared" ref="G17:G31" si="0">+D17+E17-F17</f>
        <v>15.209999999991851</v>
      </c>
      <c r="H17" s="53">
        <v>8417.89</v>
      </c>
      <c r="I17" s="53">
        <v>98062.49</v>
      </c>
      <c r="J17" s="53">
        <v>100796.53</v>
      </c>
      <c r="K17" s="53">
        <v>11136</v>
      </c>
      <c r="L17" s="53">
        <v>0</v>
      </c>
      <c r="M17" s="53">
        <v>0</v>
      </c>
      <c r="N17" s="53">
        <v>0.08</v>
      </c>
      <c r="O17" s="53">
        <f t="shared" ref="O17:O31" si="1">+K17+L17-M17+N17</f>
        <v>11136.08</v>
      </c>
      <c r="P17" s="43"/>
      <c r="Q17" s="8"/>
    </row>
    <row r="18" spans="2:17" ht="15.75">
      <c r="B18" s="58" t="s">
        <v>23</v>
      </c>
      <c r="C18" s="59" t="s">
        <v>24</v>
      </c>
      <c r="D18" s="51">
        <v>15980.01</v>
      </c>
      <c r="E18" s="51">
        <v>58.86</v>
      </c>
      <c r="F18" s="51">
        <v>16038.87</v>
      </c>
      <c r="G18" s="52">
        <f t="shared" si="0"/>
        <v>0</v>
      </c>
      <c r="H18" s="53">
        <f>1357104.36-58.86</f>
        <v>1357045.5</v>
      </c>
      <c r="I18" s="53">
        <f>158568.8+13759.92+20590+213000+18560+43669.83+314409.82+174767.21+249927.53+17088.19+92364.19+16038.87+24360</f>
        <v>1357104.3599999999</v>
      </c>
      <c r="J18" s="53">
        <v>58.86</v>
      </c>
      <c r="K18" s="53">
        <v>0</v>
      </c>
      <c r="L18" s="53">
        <v>0</v>
      </c>
      <c r="M18" s="53">
        <v>0</v>
      </c>
      <c r="N18" s="53">
        <v>0</v>
      </c>
      <c r="O18" s="53">
        <f t="shared" si="1"/>
        <v>0</v>
      </c>
      <c r="P18" s="43"/>
      <c r="Q18" s="8"/>
    </row>
    <row r="19" spans="2:17">
      <c r="B19" s="58" t="s">
        <v>25</v>
      </c>
      <c r="C19" s="59" t="s">
        <v>26</v>
      </c>
      <c r="D19" s="51">
        <v>133928.24</v>
      </c>
      <c r="E19" s="54">
        <f>3647766.19+0.51</f>
        <v>3647766.6999999997</v>
      </c>
      <c r="F19" s="55">
        <v>1392266.38</v>
      </c>
      <c r="G19" s="52">
        <f t="shared" si="0"/>
        <v>2389428.5599999996</v>
      </c>
      <c r="H19" s="53">
        <v>133928.24</v>
      </c>
      <c r="I19" s="53">
        <v>1392266.38</v>
      </c>
      <c r="J19" s="53">
        <v>3647766.7</v>
      </c>
      <c r="K19" s="53">
        <v>0</v>
      </c>
      <c r="L19" s="53">
        <v>0</v>
      </c>
      <c r="M19" s="53">
        <v>0</v>
      </c>
      <c r="N19" s="53">
        <v>0</v>
      </c>
      <c r="O19" s="53">
        <f t="shared" si="1"/>
        <v>0</v>
      </c>
      <c r="P19" s="45"/>
      <c r="Q19" s="8"/>
    </row>
    <row r="20" spans="2:17">
      <c r="B20" s="58" t="s">
        <v>27</v>
      </c>
      <c r="C20" s="59" t="s">
        <v>28</v>
      </c>
      <c r="D20" s="51">
        <v>55928.86</v>
      </c>
      <c r="E20" s="51">
        <f>58600.64-55928.86</f>
        <v>2671.7799999999988</v>
      </c>
      <c r="F20" s="51">
        <v>58600.639999999999</v>
      </c>
      <c r="G20" s="52">
        <f t="shared" si="0"/>
        <v>0</v>
      </c>
      <c r="H20" s="53">
        <v>1582405.7</v>
      </c>
      <c r="I20" s="53">
        <v>1585077.48</v>
      </c>
      <c r="J20" s="53">
        <v>2671.78</v>
      </c>
      <c r="K20" s="53">
        <v>0</v>
      </c>
      <c r="L20" s="53">
        <v>0</v>
      </c>
      <c r="M20" s="53">
        <v>0</v>
      </c>
      <c r="N20" s="53">
        <v>0</v>
      </c>
      <c r="O20" s="53">
        <f t="shared" si="1"/>
        <v>0</v>
      </c>
      <c r="P20" s="45"/>
      <c r="Q20" s="8"/>
    </row>
    <row r="21" spans="2:17">
      <c r="B21" s="58" t="s">
        <v>29</v>
      </c>
      <c r="C21" s="59" t="s">
        <v>30</v>
      </c>
      <c r="D21" s="51">
        <v>0</v>
      </c>
      <c r="E21" s="51">
        <v>1.39</v>
      </c>
      <c r="F21" s="51">
        <v>1.39</v>
      </c>
      <c r="G21" s="52">
        <f t="shared" si="0"/>
        <v>0</v>
      </c>
      <c r="H21" s="53">
        <v>0</v>
      </c>
      <c r="I21" s="53">
        <v>1.39</v>
      </c>
      <c r="J21" s="53">
        <v>1.39</v>
      </c>
      <c r="K21" s="53">
        <v>0</v>
      </c>
      <c r="L21" s="53">
        <v>0</v>
      </c>
      <c r="M21" s="53">
        <v>0</v>
      </c>
      <c r="N21" s="53">
        <v>0</v>
      </c>
      <c r="O21" s="53">
        <f t="shared" si="1"/>
        <v>0</v>
      </c>
      <c r="P21" s="45"/>
      <c r="Q21" s="8"/>
    </row>
    <row r="22" spans="2:17" ht="38.25">
      <c r="B22" s="58" t="s">
        <v>31</v>
      </c>
      <c r="C22" s="61" t="s">
        <v>32</v>
      </c>
      <c r="D22" s="51">
        <v>5</v>
      </c>
      <c r="E22" s="51">
        <v>1.19</v>
      </c>
      <c r="F22" s="51">
        <v>6.19</v>
      </c>
      <c r="G22" s="52">
        <f t="shared" si="0"/>
        <v>0</v>
      </c>
      <c r="H22" s="53">
        <v>6</v>
      </c>
      <c r="I22" s="53">
        <v>6.19</v>
      </c>
      <c r="J22" s="53">
        <v>0.19</v>
      </c>
      <c r="K22" s="53">
        <v>0</v>
      </c>
      <c r="L22" s="53">
        <v>0</v>
      </c>
      <c r="M22" s="53">
        <v>0</v>
      </c>
      <c r="N22" s="53">
        <v>0</v>
      </c>
      <c r="O22" s="53">
        <f t="shared" si="1"/>
        <v>0</v>
      </c>
      <c r="P22" s="45"/>
      <c r="Q22" s="8"/>
    </row>
    <row r="23" spans="2:17">
      <c r="B23" s="58" t="s">
        <v>33</v>
      </c>
      <c r="C23" s="59" t="s">
        <v>34</v>
      </c>
      <c r="D23" s="51">
        <v>3097988.95</v>
      </c>
      <c r="E23" s="51">
        <v>31.83</v>
      </c>
      <c r="F23" s="51">
        <v>1762564.71</v>
      </c>
      <c r="G23" s="52">
        <f t="shared" si="0"/>
        <v>1335456.0700000003</v>
      </c>
      <c r="H23" s="53">
        <v>3097988.95</v>
      </c>
      <c r="I23" s="53">
        <v>1762564.71</v>
      </c>
      <c r="J23" s="53">
        <v>31.83</v>
      </c>
      <c r="K23" s="53">
        <v>0</v>
      </c>
      <c r="L23" s="53">
        <v>0</v>
      </c>
      <c r="M23" s="53">
        <v>0</v>
      </c>
      <c r="N23" s="53">
        <v>0</v>
      </c>
      <c r="O23" s="53">
        <f t="shared" si="1"/>
        <v>0</v>
      </c>
      <c r="P23" s="45"/>
      <c r="Q23" s="8"/>
    </row>
    <row r="24" spans="2:17">
      <c r="B24" s="58" t="s">
        <v>35</v>
      </c>
      <c r="C24" s="59" t="s">
        <v>36</v>
      </c>
      <c r="D24" s="51">
        <v>500004.86</v>
      </c>
      <c r="E24" s="51">
        <v>4.3099999999999996</v>
      </c>
      <c r="F24" s="51">
        <v>0</v>
      </c>
      <c r="G24" s="52">
        <f t="shared" si="0"/>
        <v>500009.17</v>
      </c>
      <c r="H24" s="53">
        <v>500004.86</v>
      </c>
      <c r="I24" s="53">
        <v>0</v>
      </c>
      <c r="J24" s="53">
        <v>4.3099999999999996</v>
      </c>
      <c r="K24" s="53">
        <v>0</v>
      </c>
      <c r="L24" s="53">
        <v>0</v>
      </c>
      <c r="M24" s="53">
        <v>0</v>
      </c>
      <c r="N24" s="53">
        <v>0</v>
      </c>
      <c r="O24" s="53">
        <f t="shared" si="1"/>
        <v>0</v>
      </c>
      <c r="P24" s="45"/>
      <c r="Q24" s="8"/>
    </row>
    <row r="25" spans="2:17">
      <c r="B25" s="58" t="s">
        <v>37</v>
      </c>
      <c r="C25" s="59" t="s">
        <v>38</v>
      </c>
      <c r="D25" s="51">
        <v>2100012.66</v>
      </c>
      <c r="E25" s="51">
        <v>48.92</v>
      </c>
      <c r="F25" s="51">
        <v>902296.81</v>
      </c>
      <c r="G25" s="52">
        <f t="shared" si="0"/>
        <v>1197764.77</v>
      </c>
      <c r="H25" s="53">
        <v>2550003.7200000002</v>
      </c>
      <c r="I25" s="53">
        <v>885479.02</v>
      </c>
      <c r="J25" s="53">
        <v>48.92</v>
      </c>
      <c r="K25" s="53">
        <v>466808.85</v>
      </c>
      <c r="L25" s="53">
        <v>0</v>
      </c>
      <c r="M25" s="53">
        <v>0</v>
      </c>
      <c r="N25" s="53">
        <v>0</v>
      </c>
      <c r="O25" s="53">
        <f t="shared" si="1"/>
        <v>466808.85</v>
      </c>
      <c r="P25" s="45"/>
      <c r="Q25" s="8"/>
    </row>
    <row r="26" spans="2:17" ht="25.5">
      <c r="B26" s="58" t="s">
        <v>39</v>
      </c>
      <c r="C26" s="61" t="s">
        <v>40</v>
      </c>
      <c r="D26" s="51">
        <v>12839.43</v>
      </c>
      <c r="E26" s="51">
        <v>35.03</v>
      </c>
      <c r="F26" s="51">
        <v>0</v>
      </c>
      <c r="G26" s="52">
        <f t="shared" si="0"/>
        <v>12874.460000000001</v>
      </c>
      <c r="H26" s="53">
        <v>12839.43</v>
      </c>
      <c r="I26" s="53">
        <v>0</v>
      </c>
      <c r="J26" s="53">
        <v>35.03</v>
      </c>
      <c r="K26" s="53">
        <v>0</v>
      </c>
      <c r="L26" s="53">
        <v>0</v>
      </c>
      <c r="M26" s="53">
        <v>0</v>
      </c>
      <c r="N26" s="53">
        <v>0</v>
      </c>
      <c r="O26" s="53">
        <f t="shared" si="1"/>
        <v>0</v>
      </c>
      <c r="P26" s="45"/>
      <c r="Q26" s="8"/>
    </row>
    <row r="27" spans="2:17" ht="25.5">
      <c r="B27" s="58" t="s">
        <v>41</v>
      </c>
      <c r="C27" s="61" t="s">
        <v>42</v>
      </c>
      <c r="D27" s="51">
        <v>148351.24</v>
      </c>
      <c r="E27" s="51">
        <v>43.8</v>
      </c>
      <c r="F27" s="51">
        <v>0</v>
      </c>
      <c r="G27" s="52">
        <f t="shared" si="0"/>
        <v>148395.03999999998</v>
      </c>
      <c r="H27" s="53">
        <v>148351.24</v>
      </c>
      <c r="I27" s="53">
        <v>0</v>
      </c>
      <c r="J27" s="53">
        <v>43.8</v>
      </c>
      <c r="K27" s="53">
        <v>0</v>
      </c>
      <c r="L27" s="53">
        <v>0</v>
      </c>
      <c r="M27" s="53">
        <v>0</v>
      </c>
      <c r="N27" s="53">
        <v>0</v>
      </c>
      <c r="O27" s="53">
        <f t="shared" si="1"/>
        <v>0</v>
      </c>
      <c r="P27" s="45"/>
      <c r="Q27" s="8"/>
    </row>
    <row r="28" spans="2:17">
      <c r="B28" s="58" t="s">
        <v>43</v>
      </c>
      <c r="C28" s="59" t="s">
        <v>44</v>
      </c>
      <c r="D28" s="51">
        <v>0</v>
      </c>
      <c r="E28" s="51">
        <v>1.22</v>
      </c>
      <c r="F28" s="51">
        <v>1.22</v>
      </c>
      <c r="G28" s="52">
        <f t="shared" si="0"/>
        <v>0</v>
      </c>
      <c r="H28" s="53">
        <v>400000</v>
      </c>
      <c r="I28" s="53">
        <v>400001.22</v>
      </c>
      <c r="J28" s="53">
        <v>1.22</v>
      </c>
      <c r="K28" s="53">
        <v>0</v>
      </c>
      <c r="L28" s="53">
        <v>0</v>
      </c>
      <c r="M28" s="53">
        <v>0</v>
      </c>
      <c r="N28" s="53">
        <v>0</v>
      </c>
      <c r="O28" s="53">
        <f t="shared" si="1"/>
        <v>0</v>
      </c>
      <c r="P28" s="45"/>
      <c r="Q28" s="8"/>
    </row>
    <row r="29" spans="2:17" ht="15.75">
      <c r="B29" s="58" t="s">
        <v>45</v>
      </c>
      <c r="C29" s="59" t="s">
        <v>46</v>
      </c>
      <c r="D29" s="51">
        <v>4000000</v>
      </c>
      <c r="E29" s="56">
        <v>2.2200000000000002</v>
      </c>
      <c r="F29" s="57">
        <v>0</v>
      </c>
      <c r="G29" s="52">
        <f t="shared" si="0"/>
        <v>4000002.22</v>
      </c>
      <c r="H29" s="53">
        <v>4000000</v>
      </c>
      <c r="I29" s="53">
        <v>0</v>
      </c>
      <c r="J29" s="53">
        <v>2.2200000000000002</v>
      </c>
      <c r="K29" s="53">
        <v>0</v>
      </c>
      <c r="L29" s="53">
        <v>0</v>
      </c>
      <c r="M29" s="53">
        <v>0</v>
      </c>
      <c r="N29" s="53">
        <v>0</v>
      </c>
      <c r="O29" s="53">
        <f t="shared" si="1"/>
        <v>0</v>
      </c>
      <c r="P29" s="43"/>
      <c r="Q29" s="8"/>
    </row>
    <row r="30" spans="2:17" ht="15.75">
      <c r="B30" s="58" t="s">
        <v>47</v>
      </c>
      <c r="C30" s="59" t="s">
        <v>48</v>
      </c>
      <c r="D30" s="51">
        <v>0</v>
      </c>
      <c r="E30" s="54">
        <v>3173258.65</v>
      </c>
      <c r="F30" s="55">
        <v>0</v>
      </c>
      <c r="G30" s="52">
        <f t="shared" si="0"/>
        <v>3173258.65</v>
      </c>
      <c r="H30" s="53">
        <v>0</v>
      </c>
      <c r="I30" s="53">
        <v>0</v>
      </c>
      <c r="J30" s="53">
        <v>3173258.65</v>
      </c>
      <c r="K30" s="53">
        <v>0</v>
      </c>
      <c r="L30" s="53">
        <v>0</v>
      </c>
      <c r="M30" s="53">
        <v>0</v>
      </c>
      <c r="N30" s="53">
        <v>0</v>
      </c>
      <c r="O30" s="53">
        <f t="shared" si="1"/>
        <v>0</v>
      </c>
      <c r="P30" s="43"/>
      <c r="Q30" s="8"/>
    </row>
    <row r="31" spans="2:17" ht="15.75">
      <c r="B31" s="58" t="s">
        <v>49</v>
      </c>
      <c r="C31" s="59" t="s">
        <v>50</v>
      </c>
      <c r="D31" s="51">
        <v>0</v>
      </c>
      <c r="E31" s="54">
        <v>2432037.4</v>
      </c>
      <c r="F31" s="55">
        <v>0</v>
      </c>
      <c r="G31" s="52">
        <f t="shared" si="0"/>
        <v>2432037.4</v>
      </c>
      <c r="H31" s="53">
        <v>0</v>
      </c>
      <c r="I31" s="53">
        <v>0</v>
      </c>
      <c r="J31" s="53">
        <v>2432037.4</v>
      </c>
      <c r="K31" s="53">
        <v>0</v>
      </c>
      <c r="L31" s="53">
        <v>0</v>
      </c>
      <c r="M31" s="53">
        <v>0</v>
      </c>
      <c r="N31" s="53">
        <v>0</v>
      </c>
      <c r="O31" s="53">
        <f t="shared" si="1"/>
        <v>0</v>
      </c>
      <c r="P31" s="43"/>
      <c r="Q31" s="8"/>
    </row>
    <row r="32" spans="2:17">
      <c r="B32" s="58"/>
      <c r="C32" s="59"/>
      <c r="D32" s="51"/>
      <c r="E32" s="51"/>
      <c r="F32" s="51"/>
      <c r="G32" s="52"/>
      <c r="H32" s="51"/>
      <c r="I32" s="51"/>
      <c r="J32" s="51"/>
      <c r="K32" s="51"/>
      <c r="L32" s="51"/>
      <c r="M32" s="51"/>
      <c r="N32" s="51"/>
      <c r="O32" s="53"/>
      <c r="P32" s="46"/>
      <c r="Q32" s="8"/>
    </row>
    <row r="33" spans="2:17">
      <c r="B33" s="41"/>
      <c r="C33" s="42"/>
      <c r="D33" s="42"/>
      <c r="E33" s="44"/>
      <c r="F33" s="47"/>
      <c r="G33" s="44"/>
      <c r="H33" s="47"/>
      <c r="I33" s="47"/>
      <c r="J33" s="47"/>
      <c r="K33" s="47"/>
      <c r="L33" s="47"/>
      <c r="M33" s="47"/>
      <c r="N33" s="47"/>
      <c r="O33" s="47"/>
      <c r="P33" s="48"/>
      <c r="Q33" s="8"/>
    </row>
    <row r="34" spans="2:17" ht="15.75" thickBot="1">
      <c r="B34" s="66"/>
      <c r="C34" s="67"/>
      <c r="D34" s="67"/>
      <c r="E34" s="67"/>
      <c r="F34" s="67"/>
      <c r="G34" s="49"/>
      <c r="H34" s="49"/>
      <c r="I34" s="49"/>
      <c r="J34" s="49"/>
      <c r="K34" s="49"/>
      <c r="L34" s="49"/>
      <c r="M34" s="49"/>
      <c r="N34" s="49"/>
      <c r="O34" s="49"/>
      <c r="P34" s="50"/>
      <c r="Q34" s="8"/>
    </row>
    <row r="35" spans="2:17" ht="15.75" thickTop="1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</row>
    <row r="36" spans="2:17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</row>
    <row r="37" spans="2:17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</row>
    <row r="38" spans="2:17">
      <c r="B38" s="9"/>
      <c r="C38" s="9"/>
      <c r="D38" s="9"/>
      <c r="E38" s="17"/>
      <c r="F38" s="17"/>
      <c r="G38" s="9"/>
      <c r="H38" s="17"/>
      <c r="I38" s="17"/>
      <c r="J38" s="9"/>
      <c r="K38" s="9"/>
      <c r="L38" s="9"/>
      <c r="M38" s="17"/>
      <c r="N38" s="9"/>
      <c r="O38" s="9"/>
      <c r="P38" s="9"/>
    </row>
    <row r="39" spans="2:17">
      <c r="B39" s="9"/>
      <c r="C39" s="9"/>
      <c r="D39" s="9"/>
      <c r="E39" s="9"/>
      <c r="F39" s="9"/>
      <c r="G39" s="9"/>
      <c r="H39" s="9"/>
      <c r="I39" s="9"/>
      <c r="J39" s="9"/>
      <c r="K39" s="17"/>
      <c r="L39" s="17"/>
      <c r="M39" s="17"/>
      <c r="N39" s="17"/>
      <c r="O39" s="17"/>
      <c r="P39" s="17"/>
    </row>
    <row r="40" spans="2:17">
      <c r="B40" s="10"/>
      <c r="C40" s="10"/>
      <c r="D40" s="10"/>
      <c r="E40" s="10"/>
      <c r="F40" s="10"/>
      <c r="G40" s="9"/>
      <c r="H40" s="9"/>
      <c r="I40" s="1"/>
      <c r="J40" s="1"/>
      <c r="K40" s="1"/>
      <c r="L40" s="1"/>
      <c r="M40" s="1"/>
      <c r="N40" s="1"/>
      <c r="O40" s="1"/>
      <c r="P40" s="1"/>
    </row>
    <row r="41" spans="2:17">
      <c r="B41" s="31"/>
      <c r="C41" s="11"/>
      <c r="D41" s="11"/>
      <c r="E41" s="11"/>
      <c r="F41" s="1"/>
      <c r="G41" s="1"/>
      <c r="H41" s="12"/>
      <c r="I41" s="1"/>
      <c r="J41" s="1"/>
      <c r="K41" s="1"/>
      <c r="L41" s="1"/>
      <c r="M41" s="1"/>
      <c r="N41" s="1"/>
      <c r="O41" s="1"/>
      <c r="P41" s="1"/>
    </row>
  </sheetData>
  <mergeCells count="9">
    <mergeCell ref="B8:P8"/>
    <mergeCell ref="C10:G10"/>
    <mergeCell ref="D13:G13"/>
    <mergeCell ref="D12:G12"/>
    <mergeCell ref="B34:D34"/>
    <mergeCell ref="E34:F34"/>
    <mergeCell ref="E14:G14"/>
    <mergeCell ref="K14:O14"/>
    <mergeCell ref="H12:P12"/>
  </mergeCells>
  <printOptions horizontalCentered="1" verticalCentered="1"/>
  <pageMargins left="0.59055118110236227" right="0.39370078740157483" top="0.39370078740157483" bottom="0.39370078740157483" header="0.31496062992125984" footer="0.31496062992125984"/>
  <pageSetup paperSize="5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Alfredo</cp:lastModifiedBy>
  <cp:lastPrinted>2017-01-31T20:42:03Z</cp:lastPrinted>
  <dcterms:created xsi:type="dcterms:W3CDTF">2013-03-19T02:10:27Z</dcterms:created>
  <dcterms:modified xsi:type="dcterms:W3CDTF">2017-01-31T20:48:19Z</dcterms:modified>
</cp:coreProperties>
</file>