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RESPALDO COLIN\2016\RESPUESTAS A OFICIOS\"/>
    </mc:Choice>
  </mc:AlternateContent>
  <bookViews>
    <workbookView xWindow="0" yWindow="0" windowWidth="19200" windowHeight="11040" firstSheet="4" activeTab="7"/>
  </bookViews>
  <sheets>
    <sheet name="dl_2009 x MUN" sheetId="5" r:id="rId1"/>
    <sheet name="AYUXMU2009" sheetId="4" r:id="rId2"/>
    <sheet name="Gob_2011 x mpio" sheetId="1" r:id="rId3"/>
    <sheet name="Diputados 2012 x MUN" sheetId="6" r:id="rId4"/>
    <sheet name="AYUXMU2012" sheetId="3" r:id="rId5"/>
    <sheet name="Diputados_2015_MUN" sheetId="7" r:id="rId6"/>
    <sheet name="AYUXMU2015" sheetId="2" r:id="rId7"/>
    <sheet name="Gobernador 2017 MUN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3" hidden="1">'Diputados 2012 x MUN'!$A$2:$WVZ$6</definedName>
    <definedName name="_xlnm._FilterDatabase" localSheetId="5" hidden="1">Diputados_2015_MUN!$A$1:$T$4</definedName>
    <definedName name="_xlnm._FilterDatabase" localSheetId="0" hidden="1">'dl_2009 x MUN'!$A$1:$T$4</definedName>
    <definedName name="_xlnm._FilterDatabase" localSheetId="2" hidden="1">'Gob_2011 x mpio'!$A$1:$B$6240</definedName>
    <definedName name="_xlnm._FilterDatabase" localSheetId="7" hidden="1">'Gobernador 2017 MUN'!$A$1:$AD$1</definedName>
    <definedName name="_xlnm.Print_Area" localSheetId="1">AYUXMU2009!$A$1:$BR$13</definedName>
    <definedName name="Base">#REF!</definedName>
    <definedName name="Base_de_Datos">[7]LN_1996_Mpio!#REF!</definedName>
    <definedName name="_xlnm.Database" localSheetId="3">#REF!</definedName>
    <definedName name="_xlnm.Database" localSheetId="5">#REF!</definedName>
    <definedName name="_xlnm.Database" localSheetId="0">#REF!</definedName>
    <definedName name="_xlnm.Database" localSheetId="7">#REF!</definedName>
    <definedName name="_xlnm.Database">#REF!</definedName>
    <definedName name="mODIF">#REF!</definedName>
    <definedName name="T_Es">[2]PRD!$D$55</definedName>
    <definedName name="_xlnm.Print_Titles" localSheetId="1">AYUXMU2009!$A:$A,AYUXMU2009!$1:$3</definedName>
    <definedName name="_xlnm.Print_Titles" localSheetId="5">Diputados_2015_MUN!$1:$1</definedName>
    <definedName name="_xlnm.Print_Titles" localSheetId="0">'dl_2009 x MUN'!$1:$1</definedName>
    <definedName name="_xlnm.Print_Titles">#N/A</definedName>
    <definedName name="totalestatal" localSheetId="1">#REF!</definedName>
    <definedName name="totalestatal">#REF!</definedName>
    <definedName name="totest" localSheetId="1">#REF!</definedName>
    <definedName name="totest">#REF!</definedName>
    <definedName name="TotEstatal">[2]PAN!$D$55</definedName>
    <definedName name="votvalefec">#REF!</definedName>
    <definedName name="votvalefec2" localSheetId="1">'[5]vot tot c anuladas'!#REF!</definedName>
    <definedName name="votvalefec2">'[4]vot tot c anuladas'!#REF!</definedName>
    <definedName name="votvalefec3">#REF!</definedName>
    <definedName name="votvalefect" localSheetId="1">#REF!</definedName>
    <definedName name="votvalefect">#REF!</definedName>
    <definedName name="votvalefect2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" i="2" l="1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E5" i="2"/>
  <c r="D5" i="2"/>
  <c r="C5" i="2"/>
  <c r="AX4" i="2"/>
  <c r="AW4" i="2"/>
  <c r="AT4" i="2"/>
  <c r="AS4" i="2"/>
  <c r="AR4" i="2"/>
  <c r="AQ4" i="2"/>
  <c r="AP4" i="2"/>
  <c r="AO4" i="2"/>
  <c r="AN4" i="2"/>
  <c r="AM4" i="2"/>
  <c r="AL4" i="2"/>
  <c r="AK4" i="2"/>
  <c r="AJ4" i="2"/>
  <c r="AH4" i="2"/>
  <c r="AA4" i="2"/>
  <c r="AB4" i="2" s="1"/>
  <c r="F4" i="2"/>
  <c r="AC3" i="2"/>
  <c r="AY3" i="2" s="1"/>
  <c r="AA3" i="2"/>
  <c r="AB3" i="2" s="1"/>
  <c r="F3" i="2"/>
  <c r="AC2" i="2"/>
  <c r="AW2" i="2" s="1"/>
  <c r="AA2" i="2"/>
  <c r="AB2" i="2" s="1"/>
  <c r="F2" i="2"/>
  <c r="AF4" i="2" l="1"/>
  <c r="AO3" i="2"/>
  <c r="AT3" i="2"/>
  <c r="AL3" i="2"/>
  <c r="AR3" i="2"/>
  <c r="AX3" i="2"/>
  <c r="F5" i="2"/>
  <c r="AA5" i="2"/>
  <c r="AJ2" i="2"/>
  <c r="AQ2" i="2"/>
  <c r="AX2" i="2"/>
  <c r="AT2" i="2"/>
  <c r="AR2" i="2"/>
  <c r="AO2" i="2"/>
  <c r="AL2" i="2"/>
  <c r="AH2" i="2"/>
  <c r="AM2" i="2"/>
  <c r="AS2" i="2"/>
  <c r="AY2" i="2"/>
  <c r="AH3" i="2"/>
  <c r="AJ3" i="2"/>
  <c r="AM3" i="2"/>
  <c r="AQ3" i="2"/>
  <c r="AS3" i="2"/>
  <c r="BB3" i="2" s="1"/>
  <c r="AW3" i="2"/>
  <c r="AI4" i="2"/>
  <c r="BA4" i="2"/>
  <c r="BC4" i="2" s="1"/>
  <c r="AE4" i="2"/>
  <c r="AG4" i="2" s="1"/>
  <c r="BD4" i="2"/>
  <c r="BF4" i="2" s="1"/>
  <c r="BG4" i="2" s="1"/>
  <c r="BE4" i="2"/>
  <c r="BB4" i="2"/>
  <c r="BI4" i="2" l="1"/>
  <c r="BD3" i="2"/>
  <c r="BF3" i="2" s="1"/>
  <c r="BG3" i="2" s="1"/>
  <c r="BA3" i="2"/>
  <c r="BC3" i="2" s="1"/>
  <c r="AE3" i="2"/>
  <c r="AF3" i="2"/>
  <c r="BE3" i="2"/>
  <c r="AI2" i="2"/>
  <c r="BA2" i="2"/>
  <c r="BC2" i="2" s="1"/>
  <c r="AE2" i="2"/>
  <c r="BD2" i="2"/>
  <c r="BF2" i="2" s="1"/>
  <c r="BG2" i="2" s="1"/>
  <c r="BH4" i="2"/>
  <c r="BH3" i="2"/>
  <c r="AI3" i="2"/>
  <c r="BE2" i="2"/>
  <c r="BB2" i="2"/>
  <c r="AF2" i="2"/>
  <c r="BI3" i="2" l="1"/>
  <c r="BH2" i="2"/>
  <c r="AG3" i="2"/>
  <c r="AG2" i="2"/>
  <c r="BI2" i="2"/>
</calcChain>
</file>

<file path=xl/comments1.xml><?xml version="1.0" encoding="utf-8"?>
<comments xmlns="http://schemas.openxmlformats.org/spreadsheetml/2006/main">
  <authors>
    <author>Admin</author>
  </authors>
  <commentList>
    <comment ref="AA4" authorId="0" shapeId="0">
      <text>
        <r>
          <rPr>
            <sz val="9"/>
            <color indexed="81"/>
            <rFont val="Tahoma"/>
            <family val="2"/>
          </rPr>
          <t>Suma de los partidos, coaliciones, no registrados y nulos; no incluye los votos anulados por los tribunales</t>
        </r>
      </text>
    </comment>
  </commentList>
</comments>
</file>

<file path=xl/sharedStrings.xml><?xml version="1.0" encoding="utf-8"?>
<sst xmlns="http://schemas.openxmlformats.org/spreadsheetml/2006/main" count="412" uniqueCount="148">
  <si>
    <t>Munic</t>
  </si>
  <si>
    <t>Municipio</t>
  </si>
  <si>
    <t>PAN</t>
  </si>
  <si>
    <t>UPT</t>
  </si>
  <si>
    <t>UPM</t>
  </si>
  <si>
    <t>Otros</t>
  </si>
  <si>
    <t>Nulos</t>
  </si>
  <si>
    <t>Total</t>
  </si>
  <si>
    <t>METEPEC</t>
  </si>
  <si>
    <t>TOLUCA</t>
  </si>
  <si>
    <t>ZINACANTEPEC</t>
  </si>
  <si>
    <t>MUNICIPIO</t>
  </si>
  <si>
    <t>NOMBRE MUNICIPIO</t>
  </si>
  <si>
    <t>LISTA NOMINAL</t>
  </si>
  <si>
    <t>TOTAL CASILLAS</t>
  </si>
  <si>
    <t>TOTAL CASILLAS CAPTURADAS</t>
  </si>
  <si>
    <t>Porcentaje Captura</t>
  </si>
  <si>
    <t>PRI</t>
  </si>
  <si>
    <t>PRD</t>
  </si>
  <si>
    <t>PT</t>
  </si>
  <si>
    <t>PVEM</t>
  </si>
  <si>
    <t>MC</t>
  </si>
  <si>
    <t>NA</t>
  </si>
  <si>
    <t>MORENA</t>
  </si>
  <si>
    <t>PH</t>
  </si>
  <si>
    <t>ES</t>
  </si>
  <si>
    <t>PFD</t>
  </si>
  <si>
    <t>PRI-PVEM-NA</t>
  </si>
  <si>
    <t>PRI-PVEM</t>
  </si>
  <si>
    <t>PRI-NA</t>
  </si>
  <si>
    <t>PVEM-NA</t>
  </si>
  <si>
    <t>PAN-PT</t>
  </si>
  <si>
    <t>INDEPENDIENTE</t>
  </si>
  <si>
    <t>INDEPENDIENTE DOS</t>
  </si>
  <si>
    <t>NO REGISTRADOS</t>
  </si>
  <si>
    <t>VOTOS NULOS</t>
  </si>
  <si>
    <t>TOTAL</t>
  </si>
  <si>
    <t>PARTICIPACIÓN CIUDADANA</t>
  </si>
  <si>
    <t>Siglas (primeros ocho)</t>
  </si>
  <si>
    <t>Siglas (segundos ocho)</t>
  </si>
  <si>
    <t>Siglas</t>
  </si>
  <si>
    <t>Votación</t>
  </si>
  <si>
    <t>Porcentaje</t>
  </si>
  <si>
    <t>No Regis</t>
  </si>
  <si>
    <t>Votos Nulos</t>
  </si>
  <si>
    <t>Votación (primeros ocho)</t>
  </si>
  <si>
    <t>Votación (segundos ocho)</t>
  </si>
  <si>
    <t>votos</t>
  </si>
  <si>
    <t>porcentual</t>
  </si>
  <si>
    <t>TOTAL ESTATAL</t>
  </si>
  <si>
    <t>Notas:</t>
  </si>
  <si>
    <t>Comprometidos por el Estado de México</t>
  </si>
  <si>
    <t>Movimiento Progresista</t>
  </si>
  <si>
    <t>El Cambio Verdadero</t>
  </si>
  <si>
    <t>Unidos es Posible</t>
  </si>
  <si>
    <t>Morena</t>
  </si>
  <si>
    <t>Lista</t>
  </si>
  <si>
    <t>M C</t>
  </si>
  <si>
    <t>PRD-PT-MC</t>
  </si>
  <si>
    <r>
      <t>PRD-</t>
    </r>
    <r>
      <rPr>
        <b/>
        <sz val="10"/>
        <color rgb="FFC00000"/>
        <rFont val="Arial Narrow"/>
        <family val="2"/>
      </rPr>
      <t>PT</t>
    </r>
  </si>
  <si>
    <r>
      <t>PRD-</t>
    </r>
    <r>
      <rPr>
        <b/>
        <sz val="10"/>
        <color theme="3" tint="-0.499984740745262"/>
        <rFont val="Arial Narrow"/>
        <family val="2"/>
      </rPr>
      <t>MC</t>
    </r>
  </si>
  <si>
    <r>
      <rPr>
        <b/>
        <sz val="10"/>
        <color rgb="FFC00000"/>
        <rFont val="Arial Narrow"/>
        <family val="2"/>
      </rPr>
      <t>PT</t>
    </r>
    <r>
      <rPr>
        <b/>
        <sz val="10"/>
        <rFont val="Arial Narrow"/>
        <family val="2"/>
      </rPr>
      <t>-</t>
    </r>
    <r>
      <rPr>
        <b/>
        <sz val="10"/>
        <color theme="3" tint="-0.499984740745262"/>
        <rFont val="Arial Narrow"/>
        <family val="2"/>
      </rPr>
      <t>MC</t>
    </r>
  </si>
  <si>
    <t>Candidatos No Registrados</t>
  </si>
  <si>
    <t>Votos Válidos</t>
  </si>
  <si>
    <t>Votación Total</t>
  </si>
  <si>
    <t>Resolución del TEEM</t>
  </si>
  <si>
    <t>Resolución de la Sala Toluca del TEPJF</t>
  </si>
  <si>
    <t>Participación Ciudadana</t>
  </si>
  <si>
    <t xml:space="preserve">Partido Ganador </t>
  </si>
  <si>
    <t>Lugar que ocupan los partidos y las coaliciones</t>
  </si>
  <si>
    <t>Partido en segundo lugar</t>
  </si>
  <si>
    <t>Margen de victoria</t>
  </si>
  <si>
    <t>Nominal</t>
  </si>
  <si>
    <t>Votos</t>
  </si>
  <si>
    <t>Recomposición del cómputo</t>
  </si>
  <si>
    <t>PRD-PT</t>
  </si>
  <si>
    <t>PRD-MC</t>
  </si>
  <si>
    <t>PT-MC</t>
  </si>
  <si>
    <t>ESTATAL</t>
  </si>
  <si>
    <r>
      <t xml:space="preserve">55 - METEPEC </t>
    </r>
    <r>
      <rPr>
        <b/>
        <vertAlign val="superscript"/>
        <sz val="10"/>
        <rFont val="Arial Narrow"/>
        <family val="2"/>
      </rPr>
      <t>10</t>
    </r>
  </si>
  <si>
    <t xml:space="preserve">107 - TOLUCA </t>
  </si>
  <si>
    <t>119 - ZINACANTEPEC</t>
  </si>
  <si>
    <t>Cantidad de municipios:</t>
  </si>
  <si>
    <t>La Sala Regional Toluca del Tribunal Electoral del Poder Judicial de la Federación no anuló ninguna casilla</t>
  </si>
  <si>
    <t>10 - Resolución del Tribunal Electoral del Estado de México al Juicio de Inconformidad JI/67/2012 y acumulado JI/68/2012</t>
  </si>
  <si>
    <t>C</t>
  </si>
  <si>
    <t>N A</t>
  </si>
  <si>
    <t>PSD</t>
  </si>
  <si>
    <t>PAN - C</t>
  </si>
  <si>
    <t>PRI-PVEM-NA-PSD-PFD</t>
  </si>
  <si>
    <t>PRD - PT</t>
  </si>
  <si>
    <t>PT - C</t>
  </si>
  <si>
    <t>No Reg</t>
  </si>
  <si>
    <t>Participación</t>
  </si>
  <si>
    <t>Partido Ganador</t>
  </si>
  <si>
    <t>Lugar</t>
  </si>
  <si>
    <t>Porcentj</t>
  </si>
  <si>
    <t>ciudadana</t>
  </si>
  <si>
    <t>PRI - PVEM - NA - PSD - PFD</t>
  </si>
  <si>
    <t>NOTAS ACLARATORIAS:</t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</si>
  <si>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PAN y Convergencia</t>
    </r>
    <r>
      <rPr>
        <sz val="10"/>
        <rFont val="Arial"/>
      </rPr>
      <t xml:space="preserve"> en </t>
    </r>
    <r>
      <rPr>
        <b/>
        <sz val="10"/>
        <rFont val="Arial"/>
        <family val="2"/>
      </rPr>
      <t>Un municipio</t>
    </r>
    <r>
      <rPr>
        <sz val="10"/>
        <rFont val="Arial"/>
      </rPr>
      <t xml:space="preserve"> en el Estado</t>
    </r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</si>
  <si>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PRI, PVEM, NA, PSD y PFD</t>
    </r>
    <r>
      <rPr>
        <sz val="10"/>
        <rFont val="Arial"/>
      </rPr>
      <t xml:space="preserve"> en los </t>
    </r>
    <r>
      <rPr>
        <b/>
        <sz val="10"/>
        <rFont val="Arial"/>
        <family val="2"/>
      </rPr>
      <t>125 municipios</t>
    </r>
    <r>
      <rPr>
        <sz val="10"/>
        <rFont val="Arial"/>
      </rPr>
      <t xml:space="preserve"> en el Estado</t>
    </r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</si>
  <si>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PRD y PT</t>
    </r>
    <r>
      <rPr>
        <sz val="10"/>
        <rFont val="Arial"/>
      </rPr>
      <t xml:space="preserve"> en </t>
    </r>
    <r>
      <rPr>
        <b/>
        <sz val="10"/>
        <rFont val="Arial"/>
        <family val="2"/>
      </rPr>
      <t>24 municipios</t>
    </r>
    <r>
      <rPr>
        <sz val="10"/>
        <rFont val="Arial"/>
      </rPr>
      <t xml:space="preserve"> en el Estado</t>
    </r>
  </si>
  <si>
    <r>
      <t xml:space="preserve">De acuerdo al registro de candidatos, se presentó la candidatura común entre los partidos </t>
    </r>
    <r>
      <rPr>
        <b/>
        <sz val="10"/>
        <rFont val="Arial"/>
        <family val="2"/>
      </rPr>
      <t>PT y Convergencia</t>
    </r>
    <r>
      <rPr>
        <sz val="10"/>
        <rFont val="Arial"/>
      </rPr>
      <t xml:space="preserve"> en </t>
    </r>
    <r>
      <rPr>
        <b/>
        <sz val="10"/>
        <rFont val="Arial"/>
        <family val="2"/>
      </rPr>
      <t>7 municipios</t>
    </r>
    <r>
      <rPr>
        <sz val="10"/>
        <rFont val="Arial"/>
      </rPr>
      <t xml:space="preserve"> en el Estado</t>
    </r>
  </si>
  <si>
    <t xml:space="preserve">  10 - El Tribunal Electoral del Estado de México en los Juicios de Inconformidad JI/078/2009 y JI/079/2009 acumulados anuló 4 casillas; en el municipio de Metepec.</t>
  </si>
  <si>
    <t>D. L.</t>
  </si>
  <si>
    <t>Distrito Local</t>
  </si>
  <si>
    <t>Mun</t>
  </si>
  <si>
    <t>UPC</t>
  </si>
  <si>
    <t>JPC</t>
  </si>
  <si>
    <t>CM PRD-PT</t>
  </si>
  <si>
    <t>No Registrados</t>
  </si>
  <si>
    <t>35</t>
  </si>
  <si>
    <t>055</t>
  </si>
  <si>
    <t>45</t>
  </si>
  <si>
    <t>119</t>
  </si>
  <si>
    <t>Compromiso con el Estado de México</t>
  </si>
  <si>
    <t>Compromiso por el Estado de México</t>
  </si>
  <si>
    <t>Comprometidos con el Estado de México</t>
  </si>
  <si>
    <t>Distrito</t>
  </si>
  <si>
    <t>Cabecera Distrital Local</t>
  </si>
  <si>
    <t>Cabecera Distrital</t>
  </si>
  <si>
    <t>Cabecera Municipal</t>
  </si>
  <si>
    <t>PES</t>
  </si>
  <si>
    <t>PRI PVEM</t>
  </si>
  <si>
    <t>Candidato Independiente</t>
  </si>
  <si>
    <t>ID_DISTRITO</t>
  </si>
  <si>
    <t>CABECERA_DISTRITAL</t>
  </si>
  <si>
    <t>ID_MUNICIPIO</t>
  </si>
  <si>
    <t>PRI-VERDE-NA-ES</t>
  </si>
  <si>
    <t>PRI-VERDE-NA</t>
  </si>
  <si>
    <t>PRI-VERDE-ES</t>
  </si>
  <si>
    <t>PRI-NA-ES</t>
  </si>
  <si>
    <t>PRI-VERDE</t>
  </si>
  <si>
    <t>PRI-ES</t>
  </si>
  <si>
    <t>VERDE-NA-ES</t>
  </si>
  <si>
    <t>VERDE-NA</t>
  </si>
  <si>
    <t>VERDE-ES</t>
  </si>
  <si>
    <t>NA-ES</t>
  </si>
  <si>
    <t>TERESA-CASTELL</t>
  </si>
  <si>
    <t>NUM_VOTOS_CAN_NREG</t>
  </si>
  <si>
    <t>NUM_VOTOS_VALIDOS</t>
  </si>
  <si>
    <t>NUM_VOTOS_NULOS</t>
  </si>
  <si>
    <t>TOTAL_VOTOS</t>
  </si>
  <si>
    <t>TOLUCA DE LERDO</t>
  </si>
  <si>
    <t>SAN MIGUEL ZINACANTEPEC</t>
  </si>
  <si>
    <t>1, 2</t>
  </si>
  <si>
    <t>2, 34 Y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</si>
</sst>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d&quot; de &quot;mmmm&quot; de &quot;yyyy;@"/>
  </numFmts>
  <fonts count="33" x14ac:knownFonts="1">
    <font>
      <sz val="10"/>
      <name val="Arial"/>
    </font>
    <font>
      <sz val="11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7"/>
      <name val="Arial"/>
      <family val="2"/>
    </font>
    <font>
      <b/>
      <sz val="10"/>
      <color theme="5" tint="-0.2499465926084170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9"/>
      <name val="Arial Narrow"/>
      <family val="2"/>
    </font>
    <font>
      <b/>
      <sz val="10"/>
      <color indexed="8"/>
      <name val="Arial Narrow"/>
      <family val="2"/>
    </font>
    <font>
      <sz val="9"/>
      <name val="Arial Narrow"/>
      <family val="2"/>
    </font>
    <font>
      <b/>
      <sz val="10"/>
      <color rgb="FFC00000"/>
      <name val="Arial Narrow"/>
      <family val="2"/>
    </font>
    <font>
      <b/>
      <sz val="10"/>
      <color theme="3" tint="-0.24994659260841701"/>
      <name val="Arial Narrow"/>
      <family val="2"/>
    </font>
    <font>
      <b/>
      <sz val="10"/>
      <color theme="3" tint="-0.499984740745262"/>
      <name val="Arial Narrow"/>
      <family val="2"/>
    </font>
    <font>
      <b/>
      <sz val="9"/>
      <name val="Arial Narrow"/>
      <family val="2"/>
    </font>
    <font>
      <b/>
      <sz val="12"/>
      <name val="Arial Narrow"/>
      <family val="2"/>
    </font>
    <font>
      <b/>
      <vertAlign val="superscript"/>
      <sz val="10"/>
      <name val="Arial Narrow"/>
      <family val="2"/>
    </font>
    <font>
      <sz val="9"/>
      <color indexed="81"/>
      <name val="Tahoma"/>
      <family val="2"/>
    </font>
    <font>
      <b/>
      <sz val="10"/>
      <color indexed="13"/>
      <name val="Arial Narrow"/>
      <family val="2"/>
    </font>
    <font>
      <b/>
      <sz val="10"/>
      <color indexed="12"/>
      <name val="Arial Narrow"/>
      <family val="2"/>
    </font>
    <font>
      <sz val="8"/>
      <name val="Arial Narrow"/>
      <family val="2"/>
    </font>
    <font>
      <b/>
      <sz val="9"/>
      <color indexed="9"/>
      <name val="Arial Narrow"/>
      <family val="2"/>
    </font>
    <font>
      <b/>
      <sz val="9"/>
      <color indexed="13"/>
      <name val="Arial Narrow"/>
      <family val="2"/>
    </font>
    <font>
      <b/>
      <sz val="9"/>
      <color indexed="8"/>
      <name val="Arial Narrow"/>
      <family val="2"/>
    </font>
    <font>
      <b/>
      <sz val="9"/>
      <color indexed="12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8" tint="-0.249977111117893"/>
        <bgColor indexed="9"/>
      </patternFill>
    </fill>
    <fill>
      <patternFill patternType="solid">
        <fgColor rgb="FFE63036"/>
        <bgColor indexed="9"/>
      </patternFill>
    </fill>
    <fill>
      <patternFill patternType="solid">
        <fgColor rgb="FFFFCD00"/>
        <bgColor indexed="9"/>
      </patternFill>
    </fill>
    <fill>
      <patternFill patternType="solid">
        <fgColor rgb="FFBE1621"/>
        <bgColor indexed="9"/>
      </patternFill>
    </fill>
    <fill>
      <patternFill patternType="solid">
        <fgColor rgb="FF4CB059"/>
        <bgColor indexed="9"/>
      </patternFill>
    </fill>
    <fill>
      <patternFill patternType="solid">
        <fgColor rgb="FFFF6600"/>
        <bgColor indexed="9"/>
      </patternFill>
    </fill>
    <fill>
      <patternFill patternType="solid">
        <fgColor rgb="FF00ACB8"/>
        <bgColor indexed="9"/>
      </patternFill>
    </fill>
    <fill>
      <patternFill patternType="solid">
        <fgColor rgb="FFB3272D"/>
        <bgColor indexed="9"/>
      </patternFill>
    </fill>
    <fill>
      <patternFill patternType="solid">
        <fgColor rgb="FFC126B8"/>
        <bgColor indexed="9"/>
      </patternFill>
    </fill>
    <fill>
      <patternFill patternType="solid">
        <fgColor rgb="FF288ABB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gray125">
        <bgColor theme="0" tint="-0.24994659260841701"/>
      </patternFill>
    </fill>
    <fill>
      <patternFill patternType="solid">
        <fgColor indexed="1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0" fontId="28" fillId="0" borderId="0"/>
    <xf numFmtId="0" fontId="1" fillId="0" borderId="0"/>
  </cellStyleXfs>
  <cellXfs count="243">
    <xf numFmtId="0" fontId="0" fillId="0" borderId="0" xfId="0"/>
    <xf numFmtId="0" fontId="3" fillId="2" borderId="0" xfId="0" applyFont="1" applyFill="1"/>
    <xf numFmtId="0" fontId="5" fillId="3" borderId="1" xfId="1" applyFont="1" applyFill="1" applyBorder="1"/>
    <xf numFmtId="0" fontId="5" fillId="3" borderId="1" xfId="1" applyFont="1" applyFill="1" applyBorder="1" applyAlignment="1">
      <alignment horizontal="justify"/>
    </xf>
    <xf numFmtId="0" fontId="6" fillId="4" borderId="2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6" fillId="8" borderId="2" xfId="1" applyFont="1" applyFill="1" applyBorder="1" applyAlignment="1">
      <alignment horizontal="center" vertical="center"/>
    </xf>
    <xf numFmtId="0" fontId="3" fillId="9" borderId="2" xfId="1" applyFont="1" applyFill="1" applyBorder="1" applyAlignment="1">
      <alignment horizontal="center" vertical="center"/>
    </xf>
    <xf numFmtId="0" fontId="5" fillId="10" borderId="2" xfId="1" applyFont="1" applyFill="1" applyBorder="1" applyAlignment="1">
      <alignment horizontal="center" vertical="center"/>
    </xf>
    <xf numFmtId="0" fontId="6" fillId="11" borderId="2" xfId="1" applyFont="1" applyFill="1" applyBorder="1" applyAlignment="1">
      <alignment horizontal="center" vertical="center"/>
    </xf>
    <xf numFmtId="0" fontId="6" fillId="12" borderId="2" xfId="1" applyFont="1" applyFill="1" applyBorder="1" applyAlignment="1">
      <alignment horizontal="center" vertical="center"/>
    </xf>
    <xf numFmtId="0" fontId="3" fillId="1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5" fillId="14" borderId="2" xfId="1" applyFont="1" applyFill="1" applyBorder="1" applyAlignment="1">
      <alignment horizontal="justify" vertical="center"/>
    </xf>
    <xf numFmtId="0" fontId="5" fillId="15" borderId="2" xfId="1" applyFont="1" applyFill="1" applyBorder="1" applyAlignment="1">
      <alignment horizontal="justify" vertical="center"/>
    </xf>
    <xf numFmtId="0" fontId="5" fillId="16" borderId="2" xfId="1" applyFont="1" applyFill="1" applyBorder="1" applyAlignment="1">
      <alignment horizontal="justify" vertical="center"/>
    </xf>
    <xf numFmtId="0" fontId="9" fillId="17" borderId="2" xfId="1" applyFont="1" applyFill="1" applyBorder="1" applyAlignment="1">
      <alignment horizontal="justify" vertical="center"/>
    </xf>
    <xf numFmtId="0" fontId="9" fillId="17" borderId="2" xfId="1" applyFont="1" applyFill="1" applyBorder="1" applyAlignment="1">
      <alignment horizontal="center" vertical="center"/>
    </xf>
    <xf numFmtId="0" fontId="4" fillId="0" borderId="0" xfId="1"/>
    <xf numFmtId="3" fontId="4" fillId="0" borderId="1" xfId="1" applyNumberFormat="1" applyBorder="1" applyAlignment="1">
      <alignment horizontal="center"/>
    </xf>
    <xf numFmtId="0" fontId="4" fillId="0" borderId="1" xfId="1" applyBorder="1" applyAlignment="1">
      <alignment horizontal="justify"/>
    </xf>
    <xf numFmtId="3" fontId="4" fillId="0" borderId="1" xfId="1" applyNumberFormat="1" applyBorder="1"/>
    <xf numFmtId="9" fontId="0" fillId="0" borderId="3" xfId="2" applyNumberFormat="1" applyFont="1" applyFill="1" applyBorder="1" applyAlignment="1">
      <alignment horizontal="center"/>
    </xf>
    <xf numFmtId="3" fontId="4" fillId="0" borderId="4" xfId="1" applyNumberFormat="1" applyBorder="1"/>
    <xf numFmtId="3" fontId="4" fillId="0" borderId="5" xfId="1" applyNumberFormat="1" applyBorder="1"/>
    <xf numFmtId="3" fontId="4" fillId="18" borderId="5" xfId="1" applyNumberFormat="1" applyFill="1" applyBorder="1" applyAlignment="1">
      <alignment horizontal="center"/>
    </xf>
    <xf numFmtId="3" fontId="4" fillId="0" borderId="6" xfId="1" applyNumberFormat="1" applyBorder="1"/>
    <xf numFmtId="10" fontId="4" fillId="0" borderId="7" xfId="1" applyNumberFormat="1" applyBorder="1" applyAlignment="1">
      <alignment horizontal="center"/>
    </xf>
    <xf numFmtId="3" fontId="4" fillId="18" borderId="6" xfId="1" applyNumberFormat="1" applyFill="1" applyBorder="1"/>
    <xf numFmtId="0" fontId="10" fillId="0" borderId="4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center"/>
    </xf>
    <xf numFmtId="0" fontId="10" fillId="0" borderId="5" xfId="1" applyFont="1" applyFill="1" applyBorder="1" applyAlignment="1">
      <alignment horizontal="center" wrapText="1"/>
    </xf>
    <xf numFmtId="3" fontId="10" fillId="0" borderId="5" xfId="1" applyNumberFormat="1" applyFont="1" applyBorder="1"/>
    <xf numFmtId="10" fontId="10" fillId="0" borderId="6" xfId="1" applyNumberFormat="1" applyFont="1" applyBorder="1"/>
    <xf numFmtId="0" fontId="4" fillId="0" borderId="4" xfId="1" applyBorder="1" applyAlignment="1">
      <alignment horizontal="center"/>
    </xf>
    <xf numFmtId="3" fontId="4" fillId="18" borderId="5" xfId="1" applyNumberFormat="1" applyFill="1" applyBorder="1"/>
    <xf numFmtId="0" fontId="4" fillId="0" borderId="5" xfId="1" applyBorder="1" applyAlignment="1">
      <alignment horizontal="center"/>
    </xf>
    <xf numFmtId="10" fontId="10" fillId="0" borderId="6" xfId="1" applyNumberFormat="1" applyFont="1" applyFill="1" applyBorder="1" applyAlignment="1">
      <alignment horizontal="center"/>
    </xf>
    <xf numFmtId="3" fontId="10" fillId="0" borderId="4" xfId="1" applyNumberFormat="1" applyFont="1" applyBorder="1"/>
    <xf numFmtId="3" fontId="4" fillId="18" borderId="4" xfId="1" applyNumberFormat="1" applyFill="1" applyBorder="1"/>
    <xf numFmtId="0" fontId="4" fillId="0" borderId="5" xfId="1" applyBorder="1"/>
    <xf numFmtId="0" fontId="4" fillId="0" borderId="8" xfId="1" applyBorder="1"/>
    <xf numFmtId="0" fontId="5" fillId="0" borderId="8" xfId="1" applyFont="1" applyBorder="1" applyAlignment="1">
      <alignment horizontal="justify"/>
    </xf>
    <xf numFmtId="3" fontId="5" fillId="0" borderId="8" xfId="1" applyNumberFormat="1" applyFont="1" applyBorder="1" applyAlignment="1">
      <alignment horizontal="right"/>
    </xf>
    <xf numFmtId="3" fontId="5" fillId="0" borderId="9" xfId="1" applyNumberFormat="1" applyFont="1" applyFill="1" applyBorder="1" applyAlignment="1">
      <alignment horizontal="center"/>
    </xf>
    <xf numFmtId="3" fontId="5" fillId="0" borderId="10" xfId="1" applyNumberFormat="1" applyFont="1" applyFill="1" applyBorder="1" applyAlignment="1">
      <alignment horizontal="center"/>
    </xf>
    <xf numFmtId="10" fontId="5" fillId="0" borderId="10" xfId="2" applyNumberFormat="1" applyFont="1" applyBorder="1" applyAlignment="1">
      <alignment horizontal="center"/>
    </xf>
    <xf numFmtId="3" fontId="5" fillId="0" borderId="11" xfId="1" applyNumberFormat="1" applyFont="1" applyBorder="1"/>
    <xf numFmtId="3" fontId="5" fillId="0" borderId="12" xfId="1" applyNumberFormat="1" applyFont="1" applyBorder="1"/>
    <xf numFmtId="3" fontId="5" fillId="0" borderId="0" xfId="1" applyNumberFormat="1" applyFont="1" applyBorder="1"/>
    <xf numFmtId="3" fontId="4" fillId="0" borderId="0" xfId="1" applyNumberFormat="1" applyBorder="1"/>
    <xf numFmtId="0" fontId="4" fillId="0" borderId="0" xfId="1" applyBorder="1"/>
    <xf numFmtId="3" fontId="10" fillId="0" borderId="0" xfId="1" applyNumberFormat="1" applyFont="1" applyBorder="1"/>
    <xf numFmtId="10" fontId="10" fillId="0" borderId="0" xfId="1" applyNumberFormat="1" applyFont="1" applyBorder="1"/>
    <xf numFmtId="0" fontId="10" fillId="0" borderId="0" xfId="1" applyFont="1" applyFill="1" applyBorder="1" applyAlignment="1">
      <alignment horizontal="center" wrapText="1"/>
    </xf>
    <xf numFmtId="9" fontId="0" fillId="0" borderId="0" xfId="2" applyFont="1" applyBorder="1" applyAlignment="1">
      <alignment horizontal="center"/>
    </xf>
    <xf numFmtId="0" fontId="4" fillId="0" borderId="0" xfId="1" applyBorder="1" applyAlignment="1">
      <alignment horizontal="center"/>
    </xf>
    <xf numFmtId="0" fontId="4" fillId="0" borderId="13" xfId="1" applyBorder="1" applyAlignment="1">
      <alignment horizontal="center"/>
    </xf>
    <xf numFmtId="0" fontId="4" fillId="0" borderId="14" xfId="1" applyBorder="1" applyAlignment="1">
      <alignment horizontal="center"/>
    </xf>
    <xf numFmtId="0" fontId="4" fillId="0" borderId="0" xfId="1" applyFill="1" applyBorder="1" applyAlignment="1">
      <alignment horizontal="center"/>
    </xf>
    <xf numFmtId="0" fontId="4" fillId="0" borderId="0" xfId="1" applyFill="1" applyBorder="1"/>
    <xf numFmtId="0" fontId="4" fillId="0" borderId="0" xfId="1" applyFill="1" applyBorder="1" applyAlignment="1">
      <alignment horizontal="center" vertical="center"/>
    </xf>
    <xf numFmtId="0" fontId="4" fillId="0" borderId="0" xfId="1" applyBorder="1" applyAlignment="1">
      <alignment horizontal="center" vertical="center"/>
    </xf>
    <xf numFmtId="164" fontId="4" fillId="0" borderId="15" xfId="1" applyNumberFormat="1" applyBorder="1" applyAlignment="1">
      <alignment horizontal="center"/>
    </xf>
    <xf numFmtId="0" fontId="11" fillId="19" borderId="3" xfId="1" applyFont="1" applyFill="1" applyBorder="1" applyAlignment="1">
      <alignment horizontal="justify"/>
    </xf>
    <xf numFmtId="0" fontId="11" fillId="19" borderId="16" xfId="1" applyFont="1" applyFill="1" applyBorder="1" applyAlignment="1">
      <alignment horizontal="justify"/>
    </xf>
    <xf numFmtId="0" fontId="13" fillId="0" borderId="0" xfId="1" applyFont="1"/>
    <xf numFmtId="0" fontId="9" fillId="20" borderId="3" xfId="1" applyFont="1" applyFill="1" applyBorder="1" applyAlignment="1">
      <alignment horizontal="center" vertical="center" wrapText="1"/>
    </xf>
    <xf numFmtId="0" fontId="9" fillId="20" borderId="16" xfId="1" applyFont="1" applyFill="1" applyBorder="1" applyAlignment="1">
      <alignment horizontal="center" vertical="center" wrapText="1"/>
    </xf>
    <xf numFmtId="0" fontId="9" fillId="20" borderId="3" xfId="1" applyFont="1" applyFill="1" applyBorder="1" applyAlignment="1">
      <alignment horizontal="justify" vertical="center"/>
    </xf>
    <xf numFmtId="0" fontId="9" fillId="20" borderId="16" xfId="1" applyFont="1" applyFill="1" applyBorder="1" applyAlignment="1">
      <alignment horizontal="justify" vertical="center"/>
    </xf>
    <xf numFmtId="0" fontId="9" fillId="20" borderId="3" xfId="1" applyFont="1" applyFill="1" applyBorder="1" applyAlignment="1">
      <alignment horizontal="center" vertical="center"/>
    </xf>
    <xf numFmtId="0" fontId="9" fillId="20" borderId="16" xfId="1" applyFont="1" applyFill="1" applyBorder="1" applyAlignment="1">
      <alignment horizontal="center" vertical="center"/>
    </xf>
    <xf numFmtId="0" fontId="14" fillId="21" borderId="3" xfId="1" applyFont="1" applyFill="1" applyBorder="1" applyAlignment="1">
      <alignment horizontal="center" vertical="center"/>
    </xf>
    <xf numFmtId="0" fontId="14" fillId="21" borderId="16" xfId="1" applyFont="1" applyFill="1" applyBorder="1" applyAlignment="1">
      <alignment horizontal="center" vertical="center"/>
    </xf>
    <xf numFmtId="0" fontId="9" fillId="17" borderId="2" xfId="1" applyFont="1" applyFill="1" applyBorder="1" applyAlignment="1">
      <alignment horizontal="center" vertical="center"/>
    </xf>
    <xf numFmtId="0" fontId="9" fillId="17" borderId="2" xfId="1" applyFont="1" applyFill="1" applyBorder="1" applyAlignment="1">
      <alignment horizontal="center"/>
    </xf>
    <xf numFmtId="0" fontId="11" fillId="22" borderId="3" xfId="1" applyFont="1" applyFill="1" applyBorder="1" applyAlignment="1">
      <alignment horizontal="center" vertical="center"/>
    </xf>
    <xf numFmtId="0" fontId="4" fillId="0" borderId="16" xfId="1" applyBorder="1" applyAlignment="1">
      <alignment vertical="center"/>
    </xf>
    <xf numFmtId="0" fontId="11" fillId="19" borderId="3" xfId="1" applyFont="1" applyFill="1" applyBorder="1" applyAlignment="1">
      <alignment horizontal="center" vertical="center"/>
    </xf>
    <xf numFmtId="0" fontId="11" fillId="19" borderId="16" xfId="1" applyFont="1" applyFill="1" applyBorder="1" applyAlignment="1">
      <alignment horizontal="center" vertical="center"/>
    </xf>
    <xf numFmtId="0" fontId="15" fillId="23" borderId="3" xfId="1" applyFont="1" applyFill="1" applyBorder="1" applyAlignment="1">
      <alignment horizontal="center" vertical="center"/>
    </xf>
    <xf numFmtId="0" fontId="15" fillId="23" borderId="16" xfId="1" applyFont="1" applyFill="1" applyBorder="1" applyAlignment="1">
      <alignment horizontal="center" vertical="center"/>
    </xf>
    <xf numFmtId="0" fontId="9" fillId="24" borderId="3" xfId="1" applyFont="1" applyFill="1" applyBorder="1" applyAlignment="1">
      <alignment horizontal="center" vertical="center"/>
    </xf>
    <xf numFmtId="0" fontId="9" fillId="24" borderId="16" xfId="1" applyFont="1" applyFill="1" applyBorder="1" applyAlignment="1">
      <alignment horizontal="center" vertical="center"/>
    </xf>
    <xf numFmtId="0" fontId="17" fillId="17" borderId="17" xfId="1" applyFont="1" applyFill="1" applyBorder="1" applyAlignment="1">
      <alignment horizontal="center" vertical="center" wrapText="1"/>
    </xf>
    <xf numFmtId="0" fontId="17" fillId="17" borderId="18" xfId="1" applyFont="1" applyFill="1" applyBorder="1" applyAlignment="1">
      <alignment horizontal="center" vertical="center" wrapText="1"/>
    </xf>
    <xf numFmtId="0" fontId="9" fillId="17" borderId="17" xfId="1" applyFont="1" applyFill="1" applyBorder="1" applyAlignment="1">
      <alignment horizontal="center" vertical="center"/>
    </xf>
    <xf numFmtId="0" fontId="9" fillId="17" borderId="18" xfId="1" applyFont="1" applyFill="1" applyBorder="1" applyAlignment="1">
      <alignment horizontal="center" vertical="center"/>
    </xf>
    <xf numFmtId="0" fontId="9" fillId="17" borderId="17" xfId="1" applyFont="1" applyFill="1" applyBorder="1" applyAlignment="1">
      <alignment horizontal="center" vertical="center" wrapText="1"/>
    </xf>
    <xf numFmtId="0" fontId="9" fillId="17" borderId="18" xfId="1" applyFont="1" applyFill="1" applyBorder="1" applyAlignment="1">
      <alignment horizontal="center" vertical="center" wrapText="1"/>
    </xf>
    <xf numFmtId="0" fontId="9" fillId="17" borderId="2" xfId="1" applyFont="1" applyFill="1" applyBorder="1" applyAlignment="1">
      <alignment horizontal="center" vertical="center" wrapText="1"/>
    </xf>
    <xf numFmtId="0" fontId="18" fillId="25" borderId="17" xfId="1" applyFont="1" applyFill="1" applyBorder="1" applyAlignment="1">
      <alignment horizontal="center" vertical="center"/>
    </xf>
    <xf numFmtId="0" fontId="18" fillId="25" borderId="8" xfId="1" applyFont="1" applyFill="1" applyBorder="1" applyAlignment="1">
      <alignment horizontal="center" vertical="center"/>
    </xf>
    <xf numFmtId="0" fontId="18" fillId="25" borderId="18" xfId="1" applyFont="1" applyFill="1" applyBorder="1" applyAlignment="1">
      <alignment horizontal="center" vertical="center"/>
    </xf>
    <xf numFmtId="0" fontId="9" fillId="25" borderId="17" xfId="1" applyFont="1" applyFill="1" applyBorder="1" applyAlignment="1">
      <alignment horizontal="center" vertical="center"/>
    </xf>
    <xf numFmtId="0" fontId="9" fillId="25" borderId="8" xfId="1" applyFont="1" applyFill="1" applyBorder="1" applyAlignment="1">
      <alignment horizontal="center" vertical="center"/>
    </xf>
    <xf numFmtId="0" fontId="9" fillId="25" borderId="18" xfId="1" applyFont="1" applyFill="1" applyBorder="1" applyAlignment="1">
      <alignment horizontal="center" vertical="center"/>
    </xf>
    <xf numFmtId="0" fontId="9" fillId="17" borderId="19" xfId="1" applyFont="1" applyFill="1" applyBorder="1" applyAlignment="1">
      <alignment horizontal="center" vertical="center"/>
    </xf>
    <xf numFmtId="0" fontId="9" fillId="17" borderId="19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 vertical="center"/>
    </xf>
    <xf numFmtId="0" fontId="4" fillId="0" borderId="20" xfId="1" applyFill="1" applyBorder="1" applyAlignment="1">
      <alignment vertical="center"/>
    </xf>
    <xf numFmtId="0" fontId="11" fillId="0" borderId="20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7" fillId="17" borderId="21" xfId="1" applyFont="1" applyFill="1" applyBorder="1" applyAlignment="1">
      <alignment horizontal="center" vertical="center" wrapText="1"/>
    </xf>
    <xf numFmtId="0" fontId="17" fillId="17" borderId="22" xfId="1" applyFont="1" applyFill="1" applyBorder="1" applyAlignment="1">
      <alignment horizontal="center" vertical="center" wrapText="1"/>
    </xf>
    <xf numFmtId="0" fontId="9" fillId="17" borderId="21" xfId="1" applyFont="1" applyFill="1" applyBorder="1" applyAlignment="1">
      <alignment horizontal="center" vertical="center"/>
    </xf>
    <xf numFmtId="0" fontId="9" fillId="17" borderId="22" xfId="1" applyFont="1" applyFill="1" applyBorder="1" applyAlignment="1">
      <alignment horizontal="center" vertical="center"/>
    </xf>
    <xf numFmtId="0" fontId="9" fillId="17" borderId="21" xfId="1" applyFont="1" applyFill="1" applyBorder="1" applyAlignment="1">
      <alignment horizontal="center" vertical="center" wrapText="1"/>
    </xf>
    <xf numFmtId="0" fontId="9" fillId="17" borderId="22" xfId="1" applyFont="1" applyFill="1" applyBorder="1" applyAlignment="1">
      <alignment horizontal="center" vertical="center" wrapText="1"/>
    </xf>
    <xf numFmtId="0" fontId="9" fillId="17" borderId="19" xfId="1" applyFont="1" applyFill="1" applyBorder="1" applyAlignment="1">
      <alignment horizontal="center" vertical="center" wrapText="1"/>
    </xf>
    <xf numFmtId="0" fontId="18" fillId="25" borderId="21" xfId="1" applyFont="1" applyFill="1" applyBorder="1" applyAlignment="1">
      <alignment horizontal="center" vertical="center"/>
    </xf>
    <xf numFmtId="0" fontId="18" fillId="25" borderId="15" xfId="1" applyFont="1" applyFill="1" applyBorder="1" applyAlignment="1">
      <alignment horizontal="center" vertical="center"/>
    </xf>
    <xf numFmtId="0" fontId="18" fillId="25" borderId="22" xfId="1" applyFont="1" applyFill="1" applyBorder="1" applyAlignment="1">
      <alignment horizontal="center" vertical="center"/>
    </xf>
    <xf numFmtId="0" fontId="9" fillId="25" borderId="21" xfId="1" applyFont="1" applyFill="1" applyBorder="1" applyAlignment="1">
      <alignment horizontal="center" vertical="center"/>
    </xf>
    <xf numFmtId="0" fontId="9" fillId="25" borderId="15" xfId="1" applyFont="1" applyFill="1" applyBorder="1" applyAlignment="1">
      <alignment horizontal="center" vertical="center"/>
    </xf>
    <xf numFmtId="0" fontId="9" fillId="25" borderId="22" xfId="1" applyFont="1" applyFill="1" applyBorder="1" applyAlignment="1">
      <alignment horizontal="center" vertical="center"/>
    </xf>
    <xf numFmtId="0" fontId="3" fillId="17" borderId="23" xfId="1" applyFont="1" applyFill="1" applyBorder="1" applyAlignment="1">
      <alignment horizontal="center" vertical="center"/>
    </xf>
    <xf numFmtId="0" fontId="9" fillId="17" borderId="23" xfId="1" applyFont="1" applyFill="1" applyBorder="1" applyAlignment="1">
      <alignment horizontal="center" vertical="center"/>
    </xf>
    <xf numFmtId="0" fontId="9" fillId="17" borderId="3" xfId="1" applyFont="1" applyFill="1" applyBorder="1" applyAlignment="1">
      <alignment horizontal="center" vertical="center"/>
    </xf>
    <xf numFmtId="0" fontId="9" fillId="17" borderId="23" xfId="1" quotePrefix="1" applyFont="1" applyFill="1" applyBorder="1" applyAlignment="1">
      <alignment horizontal="justify" vertical="center"/>
    </xf>
    <xf numFmtId="0" fontId="9" fillId="17" borderId="1" xfId="1" applyFont="1" applyFill="1" applyBorder="1" applyAlignment="1">
      <alignment horizontal="center" vertical="center"/>
    </xf>
    <xf numFmtId="0" fontId="9" fillId="17" borderId="23" xfId="1" applyFont="1" applyFill="1" applyBorder="1" applyAlignment="1">
      <alignment horizontal="center" vertical="center" wrapText="1"/>
    </xf>
    <xf numFmtId="0" fontId="9" fillId="17" borderId="1" xfId="1" applyFont="1" applyFill="1" applyBorder="1" applyAlignment="1">
      <alignment horizontal="justify" vertical="center"/>
    </xf>
    <xf numFmtId="0" fontId="9" fillId="17" borderId="1" xfId="1" applyFont="1" applyFill="1" applyBorder="1" applyAlignment="1">
      <alignment horizontal="justify"/>
    </xf>
    <xf numFmtId="0" fontId="9" fillId="26" borderId="1" xfId="1" applyFont="1" applyFill="1" applyBorder="1" applyAlignment="1">
      <alignment horizontal="center"/>
    </xf>
    <xf numFmtId="3" fontId="9" fillId="26" borderId="1" xfId="1" applyNumberFormat="1" applyFont="1" applyFill="1" applyBorder="1" applyAlignment="1">
      <alignment horizontal="center"/>
    </xf>
    <xf numFmtId="3" fontId="9" fillId="26" borderId="2" xfId="1" applyNumberFormat="1" applyFont="1" applyFill="1" applyBorder="1" applyAlignment="1">
      <alignment horizontal="center"/>
    </xf>
    <xf numFmtId="10" fontId="9" fillId="26" borderId="2" xfId="1" applyNumberFormat="1" applyFont="1" applyFill="1" applyBorder="1" applyAlignment="1">
      <alignment horizontal="center"/>
    </xf>
    <xf numFmtId="10" fontId="9" fillId="26" borderId="17" xfId="1" applyNumberFormat="1" applyFont="1" applyFill="1" applyBorder="1" applyAlignment="1">
      <alignment horizontal="center"/>
    </xf>
    <xf numFmtId="0" fontId="4" fillId="0" borderId="0" xfId="1" applyFont="1" applyFill="1"/>
    <xf numFmtId="10" fontId="9" fillId="26" borderId="1" xfId="1" applyNumberFormat="1" applyFont="1" applyFill="1" applyBorder="1" applyAlignment="1">
      <alignment horizontal="center"/>
    </xf>
    <xf numFmtId="0" fontId="4" fillId="0" borderId="0" xfId="1" applyAlignment="1">
      <alignment horizontal="center"/>
    </xf>
    <xf numFmtId="3" fontId="10" fillId="0" borderId="0" xfId="1" applyNumberFormat="1" applyFont="1"/>
    <xf numFmtId="10" fontId="10" fillId="0" borderId="0" xfId="1" applyNumberFormat="1" applyFont="1"/>
    <xf numFmtId="0" fontId="4" fillId="0" borderId="20" xfId="1" applyBorder="1"/>
    <xf numFmtId="3" fontId="10" fillId="25" borderId="5" xfId="1" applyNumberFormat="1" applyFont="1" applyFill="1" applyBorder="1" applyProtection="1">
      <protection locked="0"/>
    </xf>
    <xf numFmtId="10" fontId="10" fillId="25" borderId="5" xfId="1" applyNumberFormat="1" applyFont="1" applyFill="1" applyBorder="1" applyAlignment="1">
      <alignment horizontal="center"/>
    </xf>
    <xf numFmtId="0" fontId="10" fillId="0" borderId="24" xfId="1" applyFont="1" applyBorder="1" applyAlignment="1">
      <alignment horizontal="justify"/>
    </xf>
    <xf numFmtId="3" fontId="10" fillId="0" borderId="24" xfId="1" applyNumberFormat="1" applyFont="1" applyBorder="1"/>
    <xf numFmtId="3" fontId="10" fillId="0" borderId="5" xfId="1" applyNumberFormat="1" applyFont="1" applyBorder="1" applyProtection="1">
      <protection locked="0"/>
    </xf>
    <xf numFmtId="10" fontId="10" fillId="0" borderId="5" xfId="1" applyNumberFormat="1" applyFont="1" applyBorder="1" applyAlignment="1">
      <alignment horizontal="center"/>
    </xf>
    <xf numFmtId="3" fontId="10" fillId="0" borderId="5" xfId="1" applyNumberFormat="1" applyFont="1" applyBorder="1" applyAlignment="1" applyProtection="1">
      <alignment horizontal="center"/>
      <protection locked="0"/>
    </xf>
    <xf numFmtId="10" fontId="10" fillId="0" borderId="25" xfId="1" applyNumberFormat="1" applyFont="1" applyBorder="1" applyAlignment="1">
      <alignment horizontal="center"/>
    </xf>
    <xf numFmtId="3" fontId="10" fillId="0" borderId="26" xfId="1" applyNumberFormat="1" applyFont="1" applyBorder="1" applyProtection="1">
      <protection locked="0"/>
    </xf>
    <xf numFmtId="3" fontId="10" fillId="0" borderId="24" xfId="1" applyNumberFormat="1" applyFont="1" applyBorder="1" applyAlignment="1">
      <alignment horizontal="center"/>
    </xf>
    <xf numFmtId="10" fontId="10" fillId="0" borderId="26" xfId="1" applyNumberFormat="1" applyFont="1" applyBorder="1" applyAlignment="1">
      <alignment horizontal="center"/>
    </xf>
    <xf numFmtId="0" fontId="10" fillId="0" borderId="24" xfId="1" applyFont="1" applyFill="1" applyBorder="1" applyAlignment="1">
      <alignment horizontal="center" wrapText="1"/>
    </xf>
    <xf numFmtId="10" fontId="10" fillId="0" borderId="5" xfId="1" applyNumberFormat="1" applyFont="1" applyBorder="1"/>
    <xf numFmtId="0" fontId="4" fillId="27" borderId="5" xfId="1" applyFill="1" applyBorder="1" applyAlignment="1">
      <alignment horizontal="center"/>
    </xf>
    <xf numFmtId="0" fontId="4" fillId="0" borderId="5" xfId="1" applyFill="1" applyBorder="1" applyAlignment="1">
      <alignment horizontal="center"/>
    </xf>
    <xf numFmtId="10" fontId="10" fillId="0" borderId="26" xfId="1" applyNumberFormat="1" applyFont="1" applyFill="1" applyBorder="1" applyAlignment="1">
      <alignment horizontal="center"/>
    </xf>
    <xf numFmtId="10" fontId="10" fillId="0" borderId="5" xfId="1" applyNumberFormat="1" applyFont="1" applyFill="1" applyBorder="1" applyAlignment="1">
      <alignment horizontal="center"/>
    </xf>
    <xf numFmtId="10" fontId="10" fillId="0" borderId="27" xfId="1" applyNumberFormat="1" applyFont="1" applyBorder="1" applyAlignment="1">
      <alignment horizontal="center"/>
    </xf>
    <xf numFmtId="3" fontId="10" fillId="28" borderId="5" xfId="1" applyNumberFormat="1" applyFont="1" applyFill="1" applyBorder="1" applyProtection="1">
      <protection locked="0"/>
    </xf>
    <xf numFmtId="0" fontId="10" fillId="0" borderId="0" xfId="1" applyFont="1" applyBorder="1" applyAlignment="1">
      <alignment horizontal="justify"/>
    </xf>
    <xf numFmtId="10" fontId="10" fillId="0" borderId="0" xfId="1" applyNumberFormat="1" applyFont="1" applyBorder="1" applyAlignment="1">
      <alignment horizontal="center"/>
    </xf>
    <xf numFmtId="0" fontId="4" fillId="0" borderId="0" xfId="1" applyFont="1"/>
    <xf numFmtId="0" fontId="11" fillId="22" borderId="3" xfId="1" applyFont="1" applyFill="1" applyBorder="1" applyAlignment="1">
      <alignment horizontal="center"/>
    </xf>
    <xf numFmtId="0" fontId="4" fillId="0" borderId="16" xfId="1" applyBorder="1"/>
    <xf numFmtId="0" fontId="11" fillId="19" borderId="3" xfId="1" applyFont="1" applyFill="1" applyBorder="1" applyAlignment="1">
      <alignment horizontal="center"/>
    </xf>
    <xf numFmtId="0" fontId="11" fillId="19" borderId="16" xfId="1" applyFont="1" applyFill="1" applyBorder="1" applyAlignment="1">
      <alignment horizontal="center"/>
    </xf>
    <xf numFmtId="0" fontId="9" fillId="24" borderId="3" xfId="1" applyFont="1" applyFill="1" applyBorder="1" applyAlignment="1">
      <alignment horizontal="center"/>
    </xf>
    <xf numFmtId="0" fontId="9" fillId="24" borderId="16" xfId="1" applyFont="1" applyFill="1" applyBorder="1" applyAlignment="1">
      <alignment horizontal="center"/>
    </xf>
    <xf numFmtId="0" fontId="21" fillId="29" borderId="3" xfId="1" applyFont="1" applyFill="1" applyBorder="1" applyAlignment="1">
      <alignment horizontal="center"/>
    </xf>
    <xf numFmtId="0" fontId="21" fillId="29" borderId="16" xfId="1" applyFont="1" applyFill="1" applyBorder="1" applyAlignment="1">
      <alignment horizontal="center"/>
    </xf>
    <xf numFmtId="0" fontId="9" fillId="30" borderId="3" xfId="1" applyFont="1" applyFill="1" applyBorder="1" applyAlignment="1">
      <alignment horizontal="center"/>
    </xf>
    <xf numFmtId="0" fontId="9" fillId="30" borderId="16" xfId="1" applyFont="1" applyFill="1" applyBorder="1" applyAlignment="1">
      <alignment horizontal="center"/>
    </xf>
    <xf numFmtId="0" fontId="9" fillId="23" borderId="3" xfId="1" applyFont="1" applyFill="1" applyBorder="1" applyAlignment="1">
      <alignment horizontal="center"/>
    </xf>
    <xf numFmtId="0" fontId="9" fillId="23" borderId="16" xfId="1" applyFont="1" applyFill="1" applyBorder="1" applyAlignment="1">
      <alignment horizontal="center"/>
    </xf>
    <xf numFmtId="0" fontId="9" fillId="31" borderId="3" xfId="1" applyFont="1" applyFill="1" applyBorder="1" applyAlignment="1">
      <alignment horizontal="center"/>
    </xf>
    <xf numFmtId="0" fontId="9" fillId="31" borderId="20" xfId="1" applyFont="1" applyFill="1" applyBorder="1" applyAlignment="1">
      <alignment horizontal="center"/>
    </xf>
    <xf numFmtId="0" fontId="11" fillId="19" borderId="20" xfId="1" applyFont="1" applyFill="1" applyBorder="1" applyAlignment="1">
      <alignment horizontal="center"/>
    </xf>
    <xf numFmtId="0" fontId="9" fillId="32" borderId="20" xfId="1" applyFont="1" applyFill="1" applyBorder="1" applyAlignment="1">
      <alignment horizontal="center"/>
    </xf>
    <xf numFmtId="0" fontId="9" fillId="32" borderId="16" xfId="1" applyFont="1" applyFill="1" applyBorder="1" applyAlignment="1">
      <alignment horizontal="center"/>
    </xf>
    <xf numFmtId="0" fontId="9" fillId="17" borderId="3" xfId="1" applyFont="1" applyFill="1" applyBorder="1" applyAlignment="1">
      <alignment horizontal="center"/>
    </xf>
    <xf numFmtId="0" fontId="9" fillId="17" borderId="16" xfId="1" applyFont="1" applyFill="1" applyBorder="1" applyAlignment="1">
      <alignment horizontal="center"/>
    </xf>
    <xf numFmtId="0" fontId="9" fillId="17" borderId="3" xfId="1" applyFont="1" applyFill="1" applyBorder="1" applyAlignment="1">
      <alignment horizontal="center" vertical="justify"/>
    </xf>
    <xf numFmtId="0" fontId="9" fillId="17" borderId="16" xfId="1" applyFont="1" applyFill="1" applyBorder="1" applyAlignment="1">
      <alignment horizontal="center" vertical="justify"/>
    </xf>
    <xf numFmtId="0" fontId="17" fillId="17" borderId="3" xfId="1" applyFont="1" applyFill="1" applyBorder="1" applyAlignment="1">
      <alignment horizontal="center"/>
    </xf>
    <xf numFmtId="0" fontId="17" fillId="17" borderId="16" xfId="1" applyFont="1" applyFill="1" applyBorder="1" applyAlignment="1">
      <alignment horizontal="center"/>
    </xf>
    <xf numFmtId="0" fontId="9" fillId="17" borderId="17" xfId="1" applyFont="1" applyFill="1" applyBorder="1" applyAlignment="1">
      <alignment horizontal="center"/>
    </xf>
    <xf numFmtId="0" fontId="9" fillId="17" borderId="8" xfId="1" applyFont="1" applyFill="1" applyBorder="1" applyAlignment="1">
      <alignment horizontal="center"/>
    </xf>
    <xf numFmtId="0" fontId="9" fillId="17" borderId="18" xfId="1" applyFont="1" applyFill="1" applyBorder="1" applyAlignment="1">
      <alignment horizontal="center"/>
    </xf>
    <xf numFmtId="0" fontId="9" fillId="17" borderId="28" xfId="1" applyFont="1" applyFill="1" applyBorder="1" applyAlignment="1">
      <alignment horizontal="center"/>
    </xf>
    <xf numFmtId="0" fontId="9" fillId="17" borderId="23" xfId="1" applyFont="1" applyFill="1" applyBorder="1" applyAlignment="1">
      <alignment horizontal="center"/>
    </xf>
    <xf numFmtId="0" fontId="9" fillId="17" borderId="3" xfId="1" applyFont="1" applyFill="1" applyBorder="1" applyAlignment="1">
      <alignment horizontal="center"/>
    </xf>
    <xf numFmtId="0" fontId="9" fillId="17" borderId="1" xfId="1" applyFont="1" applyFill="1" applyBorder="1" applyAlignment="1">
      <alignment horizontal="center"/>
    </xf>
    <xf numFmtId="0" fontId="9" fillId="17" borderId="3" xfId="1" applyFont="1" applyFill="1" applyBorder="1" applyAlignment="1">
      <alignment horizontal="justify"/>
    </xf>
    <xf numFmtId="3" fontId="10" fillId="28" borderId="5" xfId="1" applyNumberFormat="1" applyFont="1" applyFill="1" applyBorder="1"/>
    <xf numFmtId="10" fontId="10" fillId="28" borderId="5" xfId="1" applyNumberFormat="1" applyFont="1" applyFill="1" applyBorder="1" applyAlignment="1">
      <alignment horizontal="center"/>
    </xf>
    <xf numFmtId="3" fontId="10" fillId="28" borderId="24" xfId="1" applyNumberFormat="1" applyFont="1" applyFill="1" applyBorder="1"/>
    <xf numFmtId="3" fontId="10" fillId="0" borderId="5" xfId="1" applyNumberFormat="1" applyFont="1" applyBorder="1" applyAlignment="1">
      <alignment horizontal="center"/>
    </xf>
    <xf numFmtId="0" fontId="13" fillId="0" borderId="0" xfId="1" applyFont="1" applyFill="1" applyBorder="1"/>
    <xf numFmtId="0" fontId="9" fillId="17" borderId="1" xfId="3" applyNumberFormat="1" applyFont="1" applyFill="1" applyBorder="1" applyAlignment="1">
      <alignment horizontal="center"/>
    </xf>
    <xf numFmtId="0" fontId="24" fillId="33" borderId="1" xfId="3" applyNumberFormat="1" applyFont="1" applyFill="1" applyBorder="1" applyAlignment="1">
      <alignment horizontal="center"/>
    </xf>
    <xf numFmtId="0" fontId="24" fillId="19" borderId="1" xfId="3" applyNumberFormat="1" applyFont="1" applyFill="1" applyBorder="1" applyAlignment="1">
      <alignment horizontal="center"/>
    </xf>
    <xf numFmtId="0" fontId="17" fillId="24" borderId="1" xfId="3" applyNumberFormat="1" applyFont="1" applyFill="1" applyBorder="1" applyAlignment="1">
      <alignment horizontal="center"/>
    </xf>
    <xf numFmtId="0" fontId="25" fillId="29" borderId="1" xfId="3" applyNumberFormat="1" applyFont="1" applyFill="1" applyBorder="1" applyAlignment="1">
      <alignment horizontal="center"/>
    </xf>
    <xf numFmtId="0" fontId="26" fillId="34" borderId="1" xfId="3" applyNumberFormat="1" applyFont="1" applyFill="1" applyBorder="1" applyAlignment="1">
      <alignment horizontal="center"/>
    </xf>
    <xf numFmtId="0" fontId="27" fillId="35" borderId="1" xfId="3" applyNumberFormat="1" applyFont="1" applyFill="1" applyBorder="1" applyAlignment="1">
      <alignment horizontal="center"/>
    </xf>
    <xf numFmtId="0" fontId="17" fillId="31" borderId="1" xfId="3" applyNumberFormat="1" applyFont="1" applyFill="1" applyBorder="1" applyAlignment="1">
      <alignment horizontal="center"/>
    </xf>
    <xf numFmtId="0" fontId="17" fillId="32" borderId="1" xfId="3" applyNumberFormat="1" applyFont="1" applyFill="1" applyBorder="1" applyAlignment="1">
      <alignment horizontal="center"/>
    </xf>
    <xf numFmtId="0" fontId="17" fillId="17" borderId="1" xfId="3" applyNumberFormat="1" applyFont="1" applyFill="1" applyBorder="1" applyAlignment="1">
      <alignment horizontal="center"/>
    </xf>
    <xf numFmtId="0" fontId="2" fillId="0" borderId="0" xfId="3"/>
    <xf numFmtId="0" fontId="23" fillId="0" borderId="1" xfId="3" applyNumberFormat="1" applyFont="1" applyBorder="1" applyAlignment="1">
      <alignment horizontal="center"/>
    </xf>
    <xf numFmtId="0" fontId="10" fillId="0" borderId="1" xfId="3" applyNumberFormat="1" applyFont="1" applyBorder="1"/>
    <xf numFmtId="0" fontId="29" fillId="0" borderId="0" xfId="4" applyFont="1" applyBorder="1"/>
    <xf numFmtId="3" fontId="29" fillId="0" borderId="0" xfId="4" applyNumberFormat="1" applyFont="1" applyBorder="1"/>
    <xf numFmtId="0" fontId="11" fillId="19" borderId="1" xfId="4" applyFont="1" applyFill="1" applyBorder="1" applyAlignment="1">
      <alignment horizontal="justify"/>
    </xf>
    <xf numFmtId="0" fontId="14" fillId="21" borderId="1" xfId="4" applyFont="1" applyFill="1" applyBorder="1" applyAlignment="1">
      <alignment horizontal="center" vertical="center"/>
    </xf>
    <xf numFmtId="0" fontId="28" fillId="0" borderId="0" xfId="4" applyBorder="1"/>
    <xf numFmtId="0" fontId="30" fillId="36" borderId="2" xfId="4" applyFont="1" applyFill="1" applyBorder="1" applyAlignment="1">
      <alignment horizontal="center" vertical="center" wrapText="1"/>
    </xf>
    <xf numFmtId="0" fontId="11" fillId="33" borderId="1" xfId="4" applyFont="1" applyFill="1" applyBorder="1" applyAlignment="1">
      <alignment horizontal="center" vertical="center"/>
    </xf>
    <xf numFmtId="0" fontId="11" fillId="19" borderId="1" xfId="4" applyFont="1" applyFill="1" applyBorder="1" applyAlignment="1">
      <alignment horizontal="center" vertical="center"/>
    </xf>
    <xf numFmtId="0" fontId="9" fillId="20" borderId="1" xfId="4" applyFont="1" applyFill="1" applyBorder="1" applyAlignment="1">
      <alignment horizontal="center" vertical="center"/>
    </xf>
    <xf numFmtId="0" fontId="12" fillId="34" borderId="1" xfId="4" applyFont="1" applyFill="1" applyBorder="1" applyAlignment="1">
      <alignment horizontal="center" vertical="center"/>
    </xf>
    <xf numFmtId="0" fontId="22" fillId="35" borderId="1" xfId="4" applyFont="1" applyFill="1" applyBorder="1" applyAlignment="1">
      <alignment horizontal="center" vertical="center"/>
    </xf>
    <xf numFmtId="0" fontId="9" fillId="31" borderId="1" xfId="4" applyFont="1" applyFill="1" applyBorder="1" applyAlignment="1">
      <alignment horizontal="center" vertical="center"/>
    </xf>
    <xf numFmtId="0" fontId="14" fillId="24" borderId="1" xfId="4" applyFont="1" applyFill="1" applyBorder="1" applyAlignment="1">
      <alignment horizontal="center" vertical="center"/>
    </xf>
    <xf numFmtId="0" fontId="9" fillId="17" borderId="2" xfId="4" applyFont="1" applyFill="1" applyBorder="1" applyAlignment="1">
      <alignment horizontal="center" vertical="center" wrapText="1"/>
    </xf>
    <xf numFmtId="0" fontId="28" fillId="0" borderId="0" xfId="4"/>
    <xf numFmtId="0" fontId="30" fillId="36" borderId="23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/>
    </xf>
    <xf numFmtId="0" fontId="22" fillId="0" borderId="1" xfId="4" applyFont="1" applyFill="1" applyBorder="1" applyAlignment="1">
      <alignment horizontal="center" vertical="center"/>
    </xf>
    <xf numFmtId="0" fontId="9" fillId="17" borderId="23" xfId="4" applyFont="1" applyFill="1" applyBorder="1" applyAlignment="1">
      <alignment horizontal="center" vertical="center" wrapText="1"/>
    </xf>
    <xf numFmtId="0" fontId="29" fillId="0" borderId="1" xfId="4" applyFont="1" applyBorder="1"/>
    <xf numFmtId="0" fontId="31" fillId="2" borderId="1" xfId="4" applyFont="1" applyFill="1" applyBorder="1" applyAlignment="1">
      <alignment horizontal="center" vertical="center" wrapText="1"/>
    </xf>
    <xf numFmtId="0" fontId="32" fillId="2" borderId="1" xfId="4" applyFont="1" applyFill="1" applyBorder="1" applyAlignment="1">
      <alignment horizontal="center" vertical="center" wrapText="1"/>
    </xf>
    <xf numFmtId="0" fontId="28" fillId="0" borderId="1" xfId="4" applyBorder="1"/>
    <xf numFmtId="0" fontId="1" fillId="0" borderId="0" xfId="5"/>
    <xf numFmtId="0" fontId="28" fillId="0" borderId="0" xfId="4" applyAlignment="1">
      <alignment horizontal="right"/>
    </xf>
  </cellXfs>
  <cellStyles count="6">
    <cellStyle name="Normal" xfId="0" builtinId="0"/>
    <cellStyle name="Normal 2" xfId="1"/>
    <cellStyle name="Normal 2 2" xfId="3"/>
    <cellStyle name="Normal 2 3" xfId="4"/>
    <cellStyle name="Normal 3" xfId="5"/>
    <cellStyle name="Porcentaje 2" xfId="2"/>
  </cellStyles>
  <dxfs count="99"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  <color rgb="FFFFFF00"/>
      </font>
      <fill>
        <patternFill>
          <bgColor rgb="FF024883"/>
        </patternFill>
      </fill>
    </dxf>
    <dxf>
      <font>
        <b/>
        <i val="0"/>
        <color auto="1"/>
      </font>
      <fill>
        <patternFill>
          <bgColor rgb="FFF49611"/>
        </patternFill>
      </fill>
    </dxf>
    <dxf>
      <font>
        <b/>
        <i val="0"/>
        <color theme="0"/>
      </font>
      <fill>
        <patternFill>
          <bgColor rgb="FF742F8A"/>
        </patternFill>
      </fill>
    </dxf>
    <dxf>
      <font>
        <b/>
        <i val="0"/>
        <color theme="0"/>
      </font>
      <fill>
        <patternFill>
          <bgColor rgb="FFC126B8"/>
        </patternFill>
      </fill>
    </dxf>
    <dxf>
      <font>
        <b/>
        <i val="0"/>
        <color theme="0"/>
      </font>
      <fill>
        <patternFill>
          <bgColor rgb="FFB3272D"/>
        </patternFill>
      </fill>
    </dxf>
    <dxf>
      <font>
        <b/>
        <i val="0"/>
        <color auto="1"/>
      </font>
      <fill>
        <patternFill>
          <bgColor rgb="FF00ACB8"/>
        </patternFill>
      </fill>
    </dxf>
    <dxf>
      <font>
        <b/>
        <i val="0"/>
        <color auto="1"/>
      </font>
      <fill>
        <patternFill>
          <bgColor rgb="FFFF5000"/>
        </patternFill>
      </fill>
    </dxf>
    <dxf>
      <font>
        <b/>
        <i val="0"/>
        <color theme="0"/>
      </font>
      <fill>
        <patternFill>
          <bgColor rgb="FF4CB059"/>
        </patternFill>
      </fill>
    </dxf>
    <dxf>
      <font>
        <b/>
        <i val="0"/>
        <color rgb="FFFFFF00"/>
      </font>
      <fill>
        <patternFill>
          <bgColor rgb="FFBE1621"/>
        </patternFill>
      </fill>
    </dxf>
    <dxf>
      <font>
        <b/>
        <i val="0"/>
      </font>
      <fill>
        <patternFill>
          <bgColor rgb="FFFFCD00"/>
        </patternFill>
      </fill>
    </dxf>
    <dxf>
      <font>
        <b/>
        <i val="0"/>
        <color theme="0"/>
      </font>
      <fill>
        <patternFill>
          <bgColor rgb="FFE63036"/>
        </patternFill>
      </fill>
    </dxf>
    <dxf>
      <font>
        <b/>
        <i val="0"/>
        <color theme="0"/>
      </font>
      <fill>
        <patternFill>
          <bgColor rgb="FF024883"/>
        </patternFill>
      </fill>
    </dxf>
    <dxf>
      <font>
        <b/>
        <i val="0"/>
        <color rgb="FFFFFF00"/>
      </font>
      <fill>
        <patternFill>
          <bgColor rgb="FF024883"/>
        </patternFill>
      </fill>
    </dxf>
    <dxf>
      <font>
        <b/>
        <i val="0"/>
        <color rgb="FFFFFF00"/>
      </font>
      <fill>
        <patternFill>
          <bgColor rgb="FFBE1621"/>
        </patternFill>
      </fill>
    </dxf>
    <dxf>
      <font>
        <b/>
        <i val="0"/>
        <color theme="0"/>
      </font>
      <fill>
        <patternFill>
          <bgColor rgb="FF4CB059"/>
        </patternFill>
      </fill>
    </dxf>
    <dxf>
      <font>
        <b/>
        <i val="0"/>
        <color theme="0"/>
      </font>
      <fill>
        <patternFill>
          <bgColor rgb="FFB3272D"/>
        </patternFill>
      </fill>
    </dxf>
    <dxf>
      <font>
        <b/>
        <i val="0"/>
        <color auto="1"/>
      </font>
      <fill>
        <patternFill>
          <bgColor rgb="FF00ACB8"/>
        </patternFill>
      </fill>
    </dxf>
    <dxf>
      <font>
        <b/>
        <i val="0"/>
        <color theme="0"/>
      </font>
      <fill>
        <patternFill>
          <bgColor rgb="FFC126B8"/>
        </patternFill>
      </fill>
    </dxf>
    <dxf>
      <font>
        <b/>
        <i val="0"/>
        <color auto="1"/>
      </font>
      <fill>
        <patternFill>
          <bgColor rgb="FF288ABB"/>
        </patternFill>
      </fill>
    </dxf>
    <dxf>
      <font>
        <b/>
        <i val="0"/>
        <color theme="0"/>
      </font>
      <fill>
        <patternFill>
          <bgColor rgb="FFE63036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</dxf>
    <dxf>
      <font>
        <b/>
        <i val="0"/>
        <condense val="0"/>
        <extend val="0"/>
        <color indexed="8"/>
      </font>
      <fill>
        <patternFill>
          <bgColor rgb="FFFF5000"/>
        </patternFill>
      </fill>
    </dxf>
    <dxf>
      <font>
        <b/>
        <i val="0"/>
        <condense val="0"/>
        <extend val="0"/>
        <color indexed="9"/>
      </font>
      <fill>
        <patternFill>
          <bgColor rgb="FFE63036"/>
        </patternFill>
      </fill>
    </dxf>
    <dxf>
      <font>
        <b/>
        <i val="0"/>
        <color theme="0"/>
      </font>
      <fill>
        <patternFill>
          <bgColor rgb="FF024883"/>
        </patternFill>
      </fill>
    </dxf>
    <dxf>
      <font>
        <b/>
        <i val="0"/>
      </font>
      <fill>
        <patternFill>
          <bgColor rgb="FFFFCD00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b/>
        <i val="0"/>
      </font>
      <fill>
        <patternFill>
          <bgColor rgb="FFFFCC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CC00"/>
        </patternFill>
      </fill>
    </dxf>
    <dxf>
      <font>
        <b/>
        <i val="0"/>
        <color theme="3" tint="-0.499984740745262"/>
      </font>
      <fill>
        <patternFill>
          <bgColor rgb="FFFF9933"/>
        </patternFill>
      </fill>
    </dxf>
    <dxf>
      <font>
        <b/>
        <i val="0"/>
        <color theme="3" tint="-0.499984740745262"/>
      </font>
      <fill>
        <patternFill>
          <bgColor rgb="FFFFFF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8"/>
      </font>
      <fill>
        <patternFill>
          <bgColor rgb="FFFF66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lor theme="0"/>
      </font>
      <fill>
        <patternFill>
          <bgColor rgb="FF0000FF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FF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66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FF00"/>
        </patternFill>
      </fill>
    </dxf>
    <dxf>
      <font>
        <b/>
        <i val="0"/>
        <color theme="3" tint="-0.499984740745262"/>
        <name val="Cambria"/>
        <scheme val="none"/>
      </font>
      <fill>
        <patternFill>
          <bgColor rgb="FFFF6600"/>
        </patternFill>
      </fill>
    </dxf>
    <dxf>
      <font>
        <b/>
        <i val="0"/>
        <color rgb="FFC00000"/>
        <name val="Cambria"/>
        <scheme val="none"/>
      </font>
      <fill>
        <patternFill>
          <bgColor rgb="FFFFFF00"/>
        </patternFill>
      </fill>
    </dxf>
    <dxf>
      <font>
        <b/>
        <i val="0"/>
        <color rgb="FFC00000"/>
        <name val="Cambria"/>
        <scheme val="none"/>
      </font>
      <fill>
        <patternFill>
          <bgColor rgb="FFFFFF00"/>
        </patternFill>
      </fill>
    </dxf>
    <dxf>
      <font>
        <b/>
        <i val="0"/>
        <condense val="0"/>
        <extend val="0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lor auto="1"/>
        <name val="Cambria"/>
        <scheme val="none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auto="1"/>
      </font>
      <fill>
        <patternFill>
          <bgColor indexed="47"/>
        </patternFill>
      </fill>
    </dxf>
    <dxf>
      <font>
        <b/>
        <i val="0"/>
        <condense val="0"/>
        <extend val="0"/>
        <color auto="1"/>
      </font>
      <fill>
        <patternFill>
          <bgColor indexed="5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9"/>
      </font>
      <fill>
        <patternFill>
          <bgColor indexed="9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47"/>
        </patternFill>
      </fill>
    </dxf>
    <dxf>
      <font>
        <b/>
        <i val="0"/>
        <condense val="0"/>
        <extend val="0"/>
        <color auto="1"/>
      </font>
      <fill>
        <patternFill>
          <bgColor indexed="15"/>
        </patternFill>
      </fill>
    </dxf>
    <dxf>
      <font>
        <b/>
        <i val="0"/>
        <condense val="0"/>
        <extend val="0"/>
        <color auto="1"/>
      </font>
      <fill>
        <patternFill>
          <bgColor indexed="15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indexed="12"/>
      </font>
      <fill>
        <patternFill>
          <bgColor indexed="53"/>
        </patternFill>
      </fill>
    </dxf>
    <dxf>
      <font>
        <b/>
        <i val="0"/>
        <condense val="0"/>
        <extend val="0"/>
        <color auto="1"/>
      </font>
      <fill>
        <patternFill>
          <bgColor indexed="50"/>
        </patternFill>
      </fill>
    </dxf>
    <dxf>
      <font>
        <b/>
        <i val="0"/>
        <condense val="0"/>
        <extend val="0"/>
        <color indexed="13"/>
      </font>
      <fill>
        <patternFill>
          <bgColor indexed="16"/>
        </patternFill>
      </fill>
    </dxf>
    <dxf>
      <font>
        <b/>
        <i val="0"/>
        <condense val="0"/>
        <extend val="0"/>
        <color indexed="13"/>
      </font>
      <fill>
        <patternFill>
          <bgColor indexed="16"/>
        </patternFill>
      </fill>
    </dxf>
    <dxf>
      <font>
        <b/>
        <i val="0"/>
        <condense val="0"/>
        <extend val="0"/>
        <color auto="1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DOS%20GOBERNADOR_MUNICIPIO_SECC_99_2005_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proc%202005%202006\Estadistica%202005\Ayuntamient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dos_ayttos_1996_2015xmunicipi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a&#241;o%202006\usu\borrame\Resultados%20Electorales\2003\dip%202003%20c_anul%20todo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u\borrame\Resultados%20Electorales\2003\dip%202003%20c_anul%20tod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DOS_1999_2005_2011_GOBER_1996_2000_2003_2006_2009_2012_2015_DTTO_AYTTO_SECCIO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EM/Desktop/2014/RESULTADOS/ListaNominal_1993_2012_por%20Distrito_por%20Municip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b_1999"/>
      <sheetName val="Gobernador 2005 x seccion"/>
      <sheetName val="Gobernador 2011 x seccion"/>
      <sheetName val="Gob_1999 x mpio"/>
      <sheetName val="Gob_2005 x mpio"/>
      <sheetName val="Gob_2011 x mp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"/>
      <sheetName val="PAN"/>
      <sheetName val="APT"/>
      <sheetName val="PRD"/>
      <sheetName val="PT"/>
      <sheetName val="C"/>
      <sheetName val="PAS"/>
      <sheetName val="PSN"/>
      <sheetName val="PACEM"/>
    </sheetNames>
    <sheetDataSet>
      <sheetData sheetId="0" refreshError="1"/>
      <sheetData sheetId="1">
        <row r="55">
          <cell r="D55">
            <v>1115</v>
          </cell>
        </row>
      </sheetData>
      <sheetData sheetId="2"/>
      <sheetData sheetId="3">
        <row r="55">
          <cell r="D55">
            <v>1885</v>
          </cell>
        </row>
      </sheetData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YUXMU96"/>
      <sheetName val="AYUXMU2000"/>
      <sheetName val="AYUXMU2003"/>
      <sheetName val="AYUXMU2006"/>
      <sheetName val="AYUXMU2009"/>
      <sheetName val="AYUXMU2012"/>
      <sheetName val="AYUXMU2015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8">
          <cell r="C178" t="str">
            <v>PAN</v>
          </cell>
          <cell r="D178">
            <v>1090162</v>
          </cell>
          <cell r="E178">
            <v>0.21025964750675866</v>
          </cell>
        </row>
        <row r="179">
          <cell r="C179" t="str">
            <v>PRI</v>
          </cell>
          <cell r="D179">
            <v>2141327</v>
          </cell>
          <cell r="E179">
            <v>0.41299793995452511</v>
          </cell>
        </row>
        <row r="180">
          <cell r="C180" t="str">
            <v>PRD</v>
          </cell>
          <cell r="D180">
            <v>863371</v>
          </cell>
          <cell r="E180">
            <v>0.16651844599936313</v>
          </cell>
        </row>
        <row r="181">
          <cell r="C181" t="str">
            <v>PT</v>
          </cell>
          <cell r="D181">
            <v>249558</v>
          </cell>
          <cell r="E181">
            <v>4.8132274939405036E-2</v>
          </cell>
        </row>
        <row r="182">
          <cell r="C182" t="str">
            <v>PVEM</v>
          </cell>
          <cell r="D182">
            <v>142289</v>
          </cell>
          <cell r="E182">
            <v>2.744329281711267E-2</v>
          </cell>
        </row>
        <row r="183">
          <cell r="C183" t="str">
            <v>C</v>
          </cell>
          <cell r="D183">
            <v>274738</v>
          </cell>
          <cell r="E183">
            <v>5.2988743908439169E-2</v>
          </cell>
        </row>
        <row r="184">
          <cell r="C184" t="str">
            <v>NA</v>
          </cell>
          <cell r="D184">
            <v>61381</v>
          </cell>
          <cell r="E184">
            <v>1.1838559244967585E-2</v>
          </cell>
        </row>
        <row r="185">
          <cell r="C185" t="str">
            <v>PSD</v>
          </cell>
          <cell r="D185">
            <v>28446</v>
          </cell>
          <cell r="E185">
            <v>5.4863826963123434E-3</v>
          </cell>
        </row>
        <row r="186">
          <cell r="C186" t="str">
            <v>PFD</v>
          </cell>
          <cell r="D186">
            <v>12443</v>
          </cell>
          <cell r="E186">
            <v>2.3998825806867217E-3</v>
          </cell>
        </row>
        <row r="187">
          <cell r="C187" t="str">
            <v>PAN-C</v>
          </cell>
          <cell r="D187">
            <v>61</v>
          </cell>
          <cell r="E187">
            <v>1.1765075739121597E-5</v>
          </cell>
        </row>
        <row r="188">
          <cell r="C188" t="str">
            <v>PRI-PVEM-NA-PSD-PFD</v>
          </cell>
          <cell r="D188">
            <v>42754</v>
          </cell>
          <cell r="E188">
            <v>8.245968002465652E-3</v>
          </cell>
        </row>
        <row r="189">
          <cell r="C189" t="str">
            <v>PRD-PT</v>
          </cell>
          <cell r="D189">
            <v>10855</v>
          </cell>
          <cell r="E189">
            <v>2.0936048712813923E-3</v>
          </cell>
        </row>
        <row r="190">
          <cell r="C190" t="str">
            <v>PT-C</v>
          </cell>
          <cell r="D190">
            <v>777</v>
          </cell>
          <cell r="E190">
            <v>1.4986006310323738E-4</v>
          </cell>
        </row>
        <row r="191">
          <cell r="C191" t="str">
            <v>NO REG.</v>
          </cell>
          <cell r="D191">
            <v>7886</v>
          </cell>
          <cell r="E191">
            <v>1.5209735619461132E-3</v>
          </cell>
        </row>
        <row r="192">
          <cell r="C192" t="str">
            <v>NULOS</v>
          </cell>
          <cell r="D192">
            <v>258789</v>
          </cell>
          <cell r="E192">
            <v>4.9912658777894081E-2</v>
          </cell>
        </row>
      </sheetData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b_1999 seccion"/>
      <sheetName val="Gobernador 2005 x seccion"/>
      <sheetName val="Gobernador 2011 x seccion"/>
      <sheetName val="DL-1996"/>
      <sheetName val="Aytos_1996"/>
      <sheetName val="Diputados 2000 x seccion"/>
      <sheetName val="Ayttos 2000 x seccion"/>
      <sheetName val="Diputados 2003 x sección"/>
      <sheetName val="Ayttos 2003 x seccion"/>
      <sheetName val="Diputados 2006 x seccion"/>
      <sheetName val="Ayttos 2006 x seccion"/>
      <sheetName val="dl_2009 x secc"/>
      <sheetName val="Aytos_2009"/>
      <sheetName val="Diputados 2012 x seccion"/>
      <sheetName val="Aytos_2012"/>
      <sheetName val="Diputados_2015_seccion"/>
      <sheetName val="Aytos_2015_sec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N_2012_DL"/>
      <sheetName val="LN_2012_Mpio"/>
      <sheetName val="LN_2011_DL"/>
      <sheetName val="LN_2011_Mpio"/>
      <sheetName val="LN_2009_DL"/>
      <sheetName val="LN_2009_Mpio"/>
      <sheetName val="LN_2006_DL"/>
      <sheetName val="LN_2006_Mpio"/>
      <sheetName val="LN_2005_DL"/>
      <sheetName val="LN_2005_Mpio"/>
      <sheetName val="LN_2003_DL"/>
      <sheetName val="LN_2003_Mpio"/>
      <sheetName val="LN_2000_DL"/>
      <sheetName val="LN_2000_Mpio"/>
      <sheetName val="LN_1999_DL"/>
      <sheetName val="LN_1999_Mpio"/>
      <sheetName val="LN_1996_DL"/>
      <sheetName val="LN_1996_Mpio"/>
      <sheetName val="LN_1993_Mpio"/>
      <sheetName val="LN_1993_Gobern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"/>
  <sheetViews>
    <sheetView workbookViewId="0">
      <selection activeCell="D18" sqref="D18"/>
    </sheetView>
  </sheetViews>
  <sheetFormatPr baseColWidth="10" defaultRowHeight="12.75" x14ac:dyDescent="0.2"/>
  <cols>
    <col min="1" max="1" width="7.7109375" style="212" customWidth="1"/>
    <col min="2" max="2" width="22.7109375" style="212" customWidth="1"/>
    <col min="3" max="3" width="7.7109375" style="212" customWidth="1"/>
    <col min="4" max="4" width="22.7109375" style="212" customWidth="1"/>
    <col min="5" max="19" width="8.7109375" style="212" customWidth="1"/>
    <col min="20" max="16384" width="11.42578125" style="212"/>
  </cols>
  <sheetData>
    <row r="1" spans="1:20" ht="13.5" x14ac:dyDescent="0.25">
      <c r="A1" s="202" t="s">
        <v>105</v>
      </c>
      <c r="B1" s="202" t="s">
        <v>106</v>
      </c>
      <c r="C1" s="202" t="s">
        <v>107</v>
      </c>
      <c r="D1" s="202" t="s">
        <v>1</v>
      </c>
      <c r="E1" s="203" t="s">
        <v>2</v>
      </c>
      <c r="F1" s="204" t="s">
        <v>17</v>
      </c>
      <c r="G1" s="205" t="s">
        <v>18</v>
      </c>
      <c r="H1" s="206" t="s">
        <v>19</v>
      </c>
      <c r="I1" s="207" t="s">
        <v>20</v>
      </c>
      <c r="J1" s="208" t="s">
        <v>85</v>
      </c>
      <c r="K1" s="209" t="s">
        <v>86</v>
      </c>
      <c r="L1" s="204" t="s">
        <v>87</v>
      </c>
      <c r="M1" s="210" t="s">
        <v>26</v>
      </c>
      <c r="N1" s="204" t="s">
        <v>108</v>
      </c>
      <c r="O1" s="204" t="s">
        <v>109</v>
      </c>
      <c r="P1" s="205" t="s">
        <v>110</v>
      </c>
      <c r="Q1" s="205" t="s">
        <v>75</v>
      </c>
      <c r="R1" s="211" t="s">
        <v>111</v>
      </c>
      <c r="S1" s="202" t="s">
        <v>6</v>
      </c>
      <c r="T1" s="202" t="s">
        <v>7</v>
      </c>
    </row>
    <row r="2" spans="1:20" ht="13.5" x14ac:dyDescent="0.25">
      <c r="A2" s="213" t="s">
        <v>146</v>
      </c>
      <c r="B2" s="213" t="s">
        <v>9</v>
      </c>
      <c r="C2" s="213">
        <v>107</v>
      </c>
      <c r="D2" s="213" t="s">
        <v>9</v>
      </c>
      <c r="E2" s="214">
        <v>92406</v>
      </c>
      <c r="F2" s="214">
        <v>0</v>
      </c>
      <c r="G2" s="214">
        <v>11996</v>
      </c>
      <c r="H2" s="214">
        <v>11051</v>
      </c>
      <c r="I2" s="214">
        <v>0</v>
      </c>
      <c r="J2" s="214">
        <v>7007</v>
      </c>
      <c r="K2" s="214">
        <v>0</v>
      </c>
      <c r="L2" s="214">
        <v>0</v>
      </c>
      <c r="M2" s="214">
        <v>0</v>
      </c>
      <c r="N2" s="214">
        <v>168700</v>
      </c>
      <c r="O2" s="214">
        <v>0</v>
      </c>
      <c r="P2" s="214">
        <v>0</v>
      </c>
      <c r="Q2" s="214">
        <v>0</v>
      </c>
      <c r="R2" s="214">
        <v>579</v>
      </c>
      <c r="S2" s="214">
        <v>14501</v>
      </c>
      <c r="T2" s="214">
        <v>306240</v>
      </c>
    </row>
    <row r="3" spans="1:20" ht="13.5" x14ac:dyDescent="0.25">
      <c r="A3" s="213" t="s">
        <v>112</v>
      </c>
      <c r="B3" s="213" t="s">
        <v>8</v>
      </c>
      <c r="C3" s="213" t="s">
        <v>113</v>
      </c>
      <c r="D3" s="213" t="s">
        <v>8</v>
      </c>
      <c r="E3" s="214">
        <v>22496</v>
      </c>
      <c r="F3" s="214">
        <v>0</v>
      </c>
      <c r="G3" s="214">
        <v>4090</v>
      </c>
      <c r="H3" s="214">
        <v>9694</v>
      </c>
      <c r="I3" s="214">
        <v>0</v>
      </c>
      <c r="J3" s="214">
        <v>1591</v>
      </c>
      <c r="K3" s="214">
        <v>0</v>
      </c>
      <c r="L3" s="214">
        <v>0</v>
      </c>
      <c r="M3" s="214">
        <v>1000</v>
      </c>
      <c r="N3" s="214">
        <v>48348</v>
      </c>
      <c r="O3" s="214">
        <v>0</v>
      </c>
      <c r="P3" s="214">
        <v>0</v>
      </c>
      <c r="Q3" s="214">
        <v>641</v>
      </c>
      <c r="R3" s="214">
        <v>139</v>
      </c>
      <c r="S3" s="214">
        <v>4756</v>
      </c>
      <c r="T3" s="214">
        <v>92755</v>
      </c>
    </row>
    <row r="4" spans="1:20" ht="13.5" x14ac:dyDescent="0.25">
      <c r="A4" s="213" t="s">
        <v>114</v>
      </c>
      <c r="B4" s="213" t="s">
        <v>10</v>
      </c>
      <c r="C4" s="213" t="s">
        <v>115</v>
      </c>
      <c r="D4" s="213" t="s">
        <v>10</v>
      </c>
      <c r="E4" s="212">
        <v>20645</v>
      </c>
      <c r="F4" s="212">
        <v>0</v>
      </c>
      <c r="G4" s="212">
        <v>6329</v>
      </c>
      <c r="H4" s="212">
        <v>6341</v>
      </c>
      <c r="I4" s="212">
        <v>0</v>
      </c>
      <c r="J4" s="212">
        <v>2230</v>
      </c>
      <c r="K4" s="212">
        <v>0</v>
      </c>
      <c r="L4" s="212">
        <v>0</v>
      </c>
      <c r="M4" s="212">
        <v>557</v>
      </c>
      <c r="N4" s="212">
        <v>15784</v>
      </c>
      <c r="O4" s="212">
        <v>0</v>
      </c>
      <c r="P4" s="212">
        <v>0</v>
      </c>
      <c r="Q4" s="212">
        <v>0</v>
      </c>
      <c r="R4" s="212">
        <v>68</v>
      </c>
      <c r="S4" s="212">
        <v>2462</v>
      </c>
      <c r="T4" s="212">
        <v>54416</v>
      </c>
    </row>
  </sheetData>
  <pageMargins left="0.27" right="0.17" top="0.21" bottom="0.28999999999999998" header="0" footer="0"/>
  <pageSetup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3"/>
  <sheetViews>
    <sheetView showGridLines="0" zoomScaleNormal="115" zoomScaleSheetLayoutView="70" workbookViewId="0">
      <pane xSplit="1" ySplit="3" topLeftCell="B4" activePane="bottomRight" state="frozen"/>
      <selection activeCell="A30" sqref="A30"/>
      <selection pane="topRight" activeCell="A30" sqref="A30"/>
      <selection pane="bottomLeft" activeCell="A30" sqref="A30"/>
      <selection pane="bottomRight" activeCell="AN2" sqref="AN2"/>
    </sheetView>
  </sheetViews>
  <sheetFormatPr baseColWidth="10" defaultRowHeight="12.75" x14ac:dyDescent="0.2"/>
  <cols>
    <col min="1" max="1" width="30.42578125" style="21" bestFit="1" customWidth="1"/>
    <col min="2" max="2" width="8.5703125" style="21" customWidth="1"/>
    <col min="3" max="3" width="11.7109375" style="21" customWidth="1"/>
    <col min="4" max="4" width="11.140625" style="21" customWidth="1"/>
    <col min="5" max="8" width="9" style="21" customWidth="1"/>
    <col min="9" max="9" width="6.5703125" style="21" customWidth="1"/>
    <col min="10" max="10" width="9" style="21" customWidth="1"/>
    <col min="11" max="11" width="6.5703125" style="21" customWidth="1"/>
    <col min="12" max="12" width="9" style="21" customWidth="1"/>
    <col min="13" max="13" width="6.5703125" style="21" customWidth="1"/>
    <col min="14" max="14" width="9" style="21" customWidth="1"/>
    <col min="15" max="15" width="6.5703125" style="21" customWidth="1"/>
    <col min="16" max="16" width="9" style="21" customWidth="1"/>
    <col min="17" max="17" width="6.5703125" style="21" customWidth="1"/>
    <col min="18" max="18" width="9" style="21" customWidth="1"/>
    <col min="19" max="19" width="6.5703125" style="21" customWidth="1"/>
    <col min="20" max="20" width="9" style="21" customWidth="1"/>
    <col min="21" max="21" width="5.42578125" style="21" customWidth="1"/>
    <col min="22" max="22" width="7.42578125" style="21" customWidth="1"/>
    <col min="23" max="23" width="5.42578125" style="21" customWidth="1"/>
    <col min="24" max="24" width="7.42578125" style="21" customWidth="1"/>
    <col min="25" max="25" width="5.42578125" style="21" customWidth="1"/>
    <col min="26" max="26" width="7.42578125" style="21" customWidth="1"/>
    <col min="27" max="27" width="5.42578125" style="21" customWidth="1"/>
    <col min="28" max="28" width="7.42578125" style="21" customWidth="1"/>
    <col min="29" max="29" width="7.5703125" style="21" customWidth="1"/>
    <col min="30" max="30" width="9" style="21" customWidth="1"/>
    <col min="31" max="31" width="7.85546875" style="21" customWidth="1"/>
    <col min="32" max="32" width="9" style="21" customWidth="1"/>
    <col min="33" max="33" width="6.5703125" style="21" customWidth="1"/>
    <col min="34" max="34" width="9" style="21" customWidth="1"/>
    <col min="35" max="35" width="8.7109375" style="21" customWidth="1"/>
    <col min="36" max="36" width="10.85546875" style="21" customWidth="1"/>
    <col min="37" max="37" width="1.7109375" style="21" customWidth="1"/>
    <col min="38" max="39" width="10.85546875" style="21" customWidth="1"/>
    <col min="40" max="41" width="1.7109375" style="21" customWidth="1"/>
    <col min="42" max="42" width="6.5703125" style="21" customWidth="1"/>
    <col min="43" max="43" width="9.28515625" style="21" customWidth="1"/>
    <col min="44" max="44" width="10.85546875" style="21" customWidth="1"/>
    <col min="45" max="45" width="9.42578125" style="21" customWidth="1"/>
    <col min="46" max="46" width="6.5703125" style="21" customWidth="1"/>
    <col min="47" max="47" width="9.28515625" style="21" customWidth="1"/>
    <col min="48" max="48" width="6.5703125" style="21" customWidth="1"/>
    <col min="49" max="49" width="9.5703125" style="21" customWidth="1"/>
    <col min="50" max="50" width="21.5703125" style="21" customWidth="1"/>
    <col min="51" max="51" width="8.5703125" style="21" customWidth="1"/>
    <col min="52" max="52" width="9.140625" style="21" customWidth="1"/>
    <col min="53" max="53" width="5.42578125" style="21" hidden="1" customWidth="1"/>
    <col min="54" max="54" width="6.42578125" style="21" hidden="1" customWidth="1"/>
    <col min="55" max="61" width="5.42578125" style="21" hidden="1" customWidth="1"/>
    <col min="62" max="62" width="6.85546875" style="21" hidden="1" customWidth="1"/>
    <col min="63" max="63" width="12.85546875" style="21" hidden="1" customWidth="1"/>
    <col min="64" max="64" width="7.85546875" style="21" hidden="1" customWidth="1"/>
    <col min="65" max="65" width="6.28515625" style="21" hidden="1" customWidth="1"/>
    <col min="66" max="66" width="21.7109375" style="21" customWidth="1"/>
    <col min="67" max="67" width="8" style="21" customWidth="1"/>
    <col min="68" max="68" width="9.28515625" style="21" customWidth="1"/>
    <col min="69" max="69" width="7" style="21" customWidth="1"/>
    <col min="70" max="70" width="9.140625" style="21" bestFit="1" customWidth="1"/>
    <col min="71" max="16384" width="11.42578125" style="21"/>
  </cols>
  <sheetData>
    <row r="1" spans="1:70" ht="30" customHeight="1" x14ac:dyDescent="0.25">
      <c r="A1" s="78" t="s">
        <v>11</v>
      </c>
      <c r="B1" s="79" t="s">
        <v>56</v>
      </c>
      <c r="C1" s="166" t="s">
        <v>2</v>
      </c>
      <c r="D1" s="167"/>
      <c r="E1" s="168" t="s">
        <v>17</v>
      </c>
      <c r="F1" s="169"/>
      <c r="G1" s="170" t="s">
        <v>18</v>
      </c>
      <c r="H1" s="171"/>
      <c r="I1" s="172" t="s">
        <v>19</v>
      </c>
      <c r="J1" s="173"/>
      <c r="K1" s="174" t="s">
        <v>20</v>
      </c>
      <c r="L1" s="175"/>
      <c r="M1" s="176" t="s">
        <v>85</v>
      </c>
      <c r="N1" s="177"/>
      <c r="O1" s="178" t="s">
        <v>86</v>
      </c>
      <c r="P1" s="179"/>
      <c r="Q1" s="180" t="s">
        <v>87</v>
      </c>
      <c r="R1" s="180"/>
      <c r="S1" s="181" t="s">
        <v>26</v>
      </c>
      <c r="T1" s="182"/>
      <c r="U1" s="183" t="s">
        <v>88</v>
      </c>
      <c r="V1" s="184"/>
      <c r="W1" s="185" t="s">
        <v>89</v>
      </c>
      <c r="X1" s="186"/>
      <c r="Y1" s="183" t="s">
        <v>90</v>
      </c>
      <c r="Z1" s="184"/>
      <c r="AA1" s="183" t="s">
        <v>91</v>
      </c>
      <c r="AB1" s="184"/>
      <c r="AC1" s="187" t="s">
        <v>92</v>
      </c>
      <c r="AD1" s="188"/>
      <c r="AE1" s="183" t="s">
        <v>63</v>
      </c>
      <c r="AF1" s="184"/>
      <c r="AG1" s="183" t="s">
        <v>6</v>
      </c>
      <c r="AH1" s="184"/>
      <c r="AI1" s="79" t="s">
        <v>41</v>
      </c>
      <c r="AJ1" s="79" t="s">
        <v>93</v>
      </c>
      <c r="AL1" s="183" t="s">
        <v>65</v>
      </c>
      <c r="AM1" s="184"/>
      <c r="AP1" s="183" t="s">
        <v>88</v>
      </c>
      <c r="AQ1" s="184"/>
      <c r="AR1" s="183" t="s">
        <v>89</v>
      </c>
      <c r="AS1" s="184"/>
      <c r="AT1" s="183" t="s">
        <v>90</v>
      </c>
      <c r="AU1" s="184"/>
      <c r="AV1" s="183" t="s">
        <v>91</v>
      </c>
      <c r="AW1" s="184"/>
      <c r="AX1" s="189" t="s">
        <v>94</v>
      </c>
      <c r="AY1" s="190"/>
      <c r="AZ1" s="191"/>
      <c r="BA1" s="192" t="s">
        <v>95</v>
      </c>
      <c r="BB1" s="192" t="s">
        <v>95</v>
      </c>
      <c r="BC1" s="192" t="s">
        <v>95</v>
      </c>
      <c r="BD1" s="192" t="s">
        <v>95</v>
      </c>
      <c r="BE1" s="192" t="s">
        <v>95</v>
      </c>
      <c r="BF1" s="192" t="s">
        <v>95</v>
      </c>
      <c r="BG1" s="192" t="s">
        <v>95</v>
      </c>
      <c r="BH1" s="192" t="s">
        <v>95</v>
      </c>
      <c r="BI1" s="192" t="s">
        <v>95</v>
      </c>
      <c r="BJ1" s="192" t="s">
        <v>95</v>
      </c>
      <c r="BK1" s="192" t="s">
        <v>95</v>
      </c>
      <c r="BL1" s="192" t="s">
        <v>95</v>
      </c>
      <c r="BM1" s="192" t="s">
        <v>95</v>
      </c>
      <c r="BN1" s="189" t="s">
        <v>70</v>
      </c>
      <c r="BO1" s="190"/>
      <c r="BP1" s="191"/>
      <c r="BQ1" s="183" t="s">
        <v>71</v>
      </c>
      <c r="BR1" s="184"/>
    </row>
    <row r="2" spans="1:70" ht="25.5" x14ac:dyDescent="0.2">
      <c r="A2" s="125"/>
      <c r="B2" s="193" t="s">
        <v>72</v>
      </c>
      <c r="C2" s="194" t="s">
        <v>73</v>
      </c>
      <c r="D2" s="194" t="s">
        <v>42</v>
      </c>
      <c r="E2" s="194" t="s">
        <v>73</v>
      </c>
      <c r="F2" s="194" t="s">
        <v>42</v>
      </c>
      <c r="G2" s="194" t="s">
        <v>73</v>
      </c>
      <c r="H2" s="194" t="s">
        <v>42</v>
      </c>
      <c r="I2" s="194" t="s">
        <v>73</v>
      </c>
      <c r="J2" s="194" t="s">
        <v>42</v>
      </c>
      <c r="K2" s="194" t="s">
        <v>73</v>
      </c>
      <c r="L2" s="194" t="s">
        <v>42</v>
      </c>
      <c r="M2" s="194" t="s">
        <v>73</v>
      </c>
      <c r="N2" s="194" t="s">
        <v>42</v>
      </c>
      <c r="O2" s="194" t="s">
        <v>73</v>
      </c>
      <c r="P2" s="194" t="s">
        <v>42</v>
      </c>
      <c r="Q2" s="194" t="s">
        <v>73</v>
      </c>
      <c r="R2" s="194" t="s">
        <v>42</v>
      </c>
      <c r="S2" s="194" t="s">
        <v>73</v>
      </c>
      <c r="T2" s="194" t="s">
        <v>42</v>
      </c>
      <c r="U2" s="194" t="s">
        <v>73</v>
      </c>
      <c r="V2" s="194" t="s">
        <v>96</v>
      </c>
      <c r="W2" s="194" t="s">
        <v>73</v>
      </c>
      <c r="X2" s="194" t="s">
        <v>96</v>
      </c>
      <c r="Y2" s="194" t="s">
        <v>73</v>
      </c>
      <c r="Z2" s="194" t="s">
        <v>96</v>
      </c>
      <c r="AA2" s="194" t="s">
        <v>73</v>
      </c>
      <c r="AB2" s="194" t="s">
        <v>96</v>
      </c>
      <c r="AC2" s="194" t="s">
        <v>73</v>
      </c>
      <c r="AD2" s="194" t="s">
        <v>42</v>
      </c>
      <c r="AE2" s="194" t="s">
        <v>73</v>
      </c>
      <c r="AF2" s="194" t="s">
        <v>42</v>
      </c>
      <c r="AG2" s="194" t="s">
        <v>73</v>
      </c>
      <c r="AH2" s="194" t="s">
        <v>42</v>
      </c>
      <c r="AI2" s="193" t="s">
        <v>7</v>
      </c>
      <c r="AJ2" s="193" t="s">
        <v>97</v>
      </c>
      <c r="AL2" s="194" t="s">
        <v>73</v>
      </c>
      <c r="AM2" s="195" t="s">
        <v>42</v>
      </c>
      <c r="AP2" s="194" t="s">
        <v>73</v>
      </c>
      <c r="AQ2" s="194" t="s">
        <v>42</v>
      </c>
      <c r="AR2" s="194" t="s">
        <v>73</v>
      </c>
      <c r="AS2" s="194" t="s">
        <v>42</v>
      </c>
      <c r="AT2" s="194" t="s">
        <v>73</v>
      </c>
      <c r="AU2" s="194" t="s">
        <v>42</v>
      </c>
      <c r="AV2" s="194" t="s">
        <v>73</v>
      </c>
      <c r="AW2" s="194" t="s">
        <v>42</v>
      </c>
      <c r="AX2" s="194" t="s">
        <v>40</v>
      </c>
      <c r="AY2" s="194" t="s">
        <v>41</v>
      </c>
      <c r="AZ2" s="194" t="s">
        <v>42</v>
      </c>
      <c r="BA2" s="194" t="s">
        <v>2</v>
      </c>
      <c r="BB2" s="194" t="s">
        <v>17</v>
      </c>
      <c r="BC2" s="194" t="s">
        <v>18</v>
      </c>
      <c r="BD2" s="194" t="s">
        <v>19</v>
      </c>
      <c r="BE2" s="194" t="s">
        <v>20</v>
      </c>
      <c r="BF2" s="194" t="s">
        <v>85</v>
      </c>
      <c r="BG2" s="194" t="s">
        <v>86</v>
      </c>
      <c r="BH2" s="194" t="s">
        <v>87</v>
      </c>
      <c r="BI2" s="194" t="s">
        <v>26</v>
      </c>
      <c r="BJ2" s="194" t="s">
        <v>88</v>
      </c>
      <c r="BK2" s="196" t="s">
        <v>98</v>
      </c>
      <c r="BL2" s="194" t="s">
        <v>90</v>
      </c>
      <c r="BM2" s="194" t="s">
        <v>91</v>
      </c>
      <c r="BN2" s="194" t="s">
        <v>40</v>
      </c>
      <c r="BO2" s="194" t="s">
        <v>41</v>
      </c>
      <c r="BP2" s="195" t="s">
        <v>42</v>
      </c>
      <c r="BQ2" s="195" t="s">
        <v>47</v>
      </c>
      <c r="BR2" s="195" t="s">
        <v>48</v>
      </c>
    </row>
    <row r="3" spans="1:70" ht="17.100000000000001" customHeight="1" x14ac:dyDescent="0.2">
      <c r="A3" s="133" t="s">
        <v>78</v>
      </c>
      <c r="B3" s="134">
        <v>10020332</v>
      </c>
      <c r="C3" s="135">
        <v>1090162</v>
      </c>
      <c r="D3" s="136">
        <v>0.20808545735063355</v>
      </c>
      <c r="E3" s="135">
        <v>2141327</v>
      </c>
      <c r="F3" s="136">
        <v>0.40872733422395946</v>
      </c>
      <c r="G3" s="135">
        <v>863371</v>
      </c>
      <c r="H3" s="136">
        <v>0.16479656179381949</v>
      </c>
      <c r="I3" s="135">
        <v>249558</v>
      </c>
      <c r="J3" s="136">
        <v>4.7634563088338619E-2</v>
      </c>
      <c r="K3" s="135">
        <v>142289</v>
      </c>
      <c r="L3" s="136">
        <v>2.7159515412355499E-2</v>
      </c>
      <c r="M3" s="135">
        <v>274738</v>
      </c>
      <c r="N3" s="136">
        <v>5.244081373373715E-2</v>
      </c>
      <c r="O3" s="135">
        <v>61381</v>
      </c>
      <c r="P3" s="136">
        <v>1.1716142607831898E-2</v>
      </c>
      <c r="Q3" s="135">
        <v>28446</v>
      </c>
      <c r="R3" s="136">
        <v>5.4296507489676963E-3</v>
      </c>
      <c r="S3" s="135">
        <v>12443</v>
      </c>
      <c r="T3" s="136">
        <v>2.3750665917670337E-3</v>
      </c>
      <c r="U3" s="135">
        <v>61</v>
      </c>
      <c r="V3" s="136">
        <v>1.1643418958272849E-5</v>
      </c>
      <c r="W3" s="135">
        <v>42754</v>
      </c>
      <c r="X3" s="136">
        <v>8.1607005597048761E-3</v>
      </c>
      <c r="Y3" s="135">
        <v>10855</v>
      </c>
      <c r="Z3" s="136">
        <v>2.071955947410685E-3</v>
      </c>
      <c r="AA3" s="135">
        <v>777</v>
      </c>
      <c r="AB3" s="136">
        <v>1.4831043492750826E-4</v>
      </c>
      <c r="AC3" s="135">
        <v>7886</v>
      </c>
      <c r="AD3" s="136">
        <v>1.5052459328678638E-3</v>
      </c>
      <c r="AE3" s="135">
        <v>4926048</v>
      </c>
      <c r="AF3" s="136">
        <v>0.94026296184527958</v>
      </c>
      <c r="AG3" s="135">
        <v>258789</v>
      </c>
      <c r="AH3" s="137">
        <v>4.9396536865450369E-2</v>
      </c>
      <c r="AI3" s="135">
        <v>5239011</v>
      </c>
      <c r="AJ3" s="139">
        <v>0.52283806564493074</v>
      </c>
      <c r="AK3" s="138"/>
      <c r="AL3" s="134">
        <v>52266</v>
      </c>
      <c r="AM3" s="139">
        <v>9.9763104143129298E-3</v>
      </c>
      <c r="AN3" s="138"/>
      <c r="AO3" s="138"/>
      <c r="AP3" s="135">
        <v>2124</v>
      </c>
      <c r="AQ3" s="136">
        <v>4.0542003061264808E-4</v>
      </c>
      <c r="AR3" s="135">
        <v>2428640</v>
      </c>
      <c r="AS3" s="136">
        <v>0.46356841014458644</v>
      </c>
      <c r="AT3" s="135">
        <v>451596</v>
      </c>
      <c r="AU3" s="136">
        <v>8.6198711932462063E-2</v>
      </c>
      <c r="AV3" s="135">
        <v>19856</v>
      </c>
      <c r="AW3" s="136">
        <v>3.7900283087781263E-3</v>
      </c>
      <c r="AX3" s="140"/>
      <c r="AY3" s="141"/>
      <c r="AZ3" s="142"/>
      <c r="BQ3" s="54"/>
      <c r="BR3" s="143"/>
    </row>
    <row r="4" spans="1:70" ht="17.100000000000001" customHeight="1" x14ac:dyDescent="0.2">
      <c r="A4" s="146" t="s">
        <v>79</v>
      </c>
      <c r="B4" s="147">
        <v>149786</v>
      </c>
      <c r="C4" s="148">
        <v>21434</v>
      </c>
      <c r="D4" s="149">
        <v>0.23088274896321431</v>
      </c>
      <c r="E4" s="150">
        <v>44442</v>
      </c>
      <c r="F4" s="149">
        <v>0.47872031022782358</v>
      </c>
      <c r="G4" s="148">
        <v>4787</v>
      </c>
      <c r="H4" s="149">
        <v>5.1564603867075995E-2</v>
      </c>
      <c r="I4" s="148">
        <v>10979</v>
      </c>
      <c r="J4" s="149">
        <v>0.11826358593202994</v>
      </c>
      <c r="K4" s="148">
        <v>1729</v>
      </c>
      <c r="L4" s="149">
        <v>1.8624441212904616E-2</v>
      </c>
      <c r="M4" s="148">
        <v>987</v>
      </c>
      <c r="N4" s="149">
        <v>1.06317660365164E-2</v>
      </c>
      <c r="O4" s="148">
        <v>763</v>
      </c>
      <c r="P4" s="149">
        <v>8.2188829643992031E-3</v>
      </c>
      <c r="Q4" s="148">
        <v>387</v>
      </c>
      <c r="R4" s="149">
        <v>4.1686863790596218E-3</v>
      </c>
      <c r="S4" s="148">
        <v>203</v>
      </c>
      <c r="T4" s="149">
        <v>2.1866752841062098E-3</v>
      </c>
      <c r="U4" s="197"/>
      <c r="V4" s="198"/>
      <c r="W4" s="148">
        <v>971</v>
      </c>
      <c r="X4" s="149">
        <v>1.0459417245650885E-2</v>
      </c>
      <c r="Y4" s="148">
        <v>794</v>
      </c>
      <c r="Z4" s="149">
        <v>8.552808746701137E-3</v>
      </c>
      <c r="AA4" s="162"/>
      <c r="AB4" s="198"/>
      <c r="AC4" s="148">
        <v>115</v>
      </c>
      <c r="AD4" s="149">
        <v>1.2387569343458825E-3</v>
      </c>
      <c r="AE4" s="35">
        <v>87591</v>
      </c>
      <c r="AF4" s="149">
        <v>0.9435126837938278</v>
      </c>
      <c r="AG4" s="148">
        <v>3724</v>
      </c>
      <c r="AH4" s="151">
        <v>4.0114181073948402E-2</v>
      </c>
      <c r="AI4" s="35">
        <v>92835</v>
      </c>
      <c r="AJ4" s="161">
        <v>0.61978422549503964</v>
      </c>
      <c r="AL4" s="153">
        <v>1520</v>
      </c>
      <c r="AM4" s="154">
        <v>1.6373135132223837E-2</v>
      </c>
      <c r="AP4" s="199"/>
      <c r="AQ4" s="198"/>
      <c r="AR4" s="200">
        <v>48495</v>
      </c>
      <c r="AS4" s="149">
        <v>0.52237841331394408</v>
      </c>
      <c r="AT4" s="35">
        <v>16560</v>
      </c>
      <c r="AU4" s="149">
        <v>0.17838099854580708</v>
      </c>
      <c r="AV4" s="197"/>
      <c r="AW4" s="198"/>
      <c r="AX4" s="34" t="s">
        <v>89</v>
      </c>
      <c r="AY4" s="35">
        <v>48495</v>
      </c>
      <c r="AZ4" s="156">
        <v>0.52237841331394408</v>
      </c>
      <c r="BA4" s="43">
        <v>2</v>
      </c>
      <c r="BB4" s="43"/>
      <c r="BC4" s="43"/>
      <c r="BD4" s="43"/>
      <c r="BE4" s="43"/>
      <c r="BF4" s="43">
        <v>4</v>
      </c>
      <c r="BG4" s="43"/>
      <c r="BH4" s="43"/>
      <c r="BI4" s="43"/>
      <c r="BJ4" s="43"/>
      <c r="BK4" s="43">
        <v>1</v>
      </c>
      <c r="BL4" s="43">
        <v>3</v>
      </c>
      <c r="BM4" s="43"/>
      <c r="BN4" s="34" t="s">
        <v>2</v>
      </c>
      <c r="BO4" s="35">
        <v>21434</v>
      </c>
      <c r="BP4" s="160">
        <v>0.23088274896321431</v>
      </c>
      <c r="BQ4" s="35">
        <v>27061</v>
      </c>
      <c r="BR4" s="159">
        <v>0.29149566435072977</v>
      </c>
    </row>
    <row r="5" spans="1:70" ht="17.100000000000001" customHeight="1" x14ac:dyDescent="0.2">
      <c r="A5" s="146" t="s">
        <v>80</v>
      </c>
      <c r="B5" s="147">
        <v>529503</v>
      </c>
      <c r="C5" s="148">
        <v>87228</v>
      </c>
      <c r="D5" s="149">
        <v>0.28529377134110445</v>
      </c>
      <c r="E5" s="150">
        <v>168355</v>
      </c>
      <c r="F5" s="149">
        <v>0.55063320119837256</v>
      </c>
      <c r="G5" s="148">
        <v>9379</v>
      </c>
      <c r="H5" s="149">
        <v>3.067558904718919E-2</v>
      </c>
      <c r="I5" s="148">
        <v>8042</v>
      </c>
      <c r="J5" s="149">
        <v>2.630270680429635E-2</v>
      </c>
      <c r="K5" s="148">
        <v>9730</v>
      </c>
      <c r="L5" s="149">
        <v>3.1823593285974068E-2</v>
      </c>
      <c r="M5" s="148">
        <v>3696</v>
      </c>
      <c r="N5" s="149">
        <v>1.2088386514384396E-2</v>
      </c>
      <c r="O5" s="148">
        <v>2510</v>
      </c>
      <c r="P5" s="149">
        <v>8.2093750408833415E-3</v>
      </c>
      <c r="Q5" s="148">
        <v>1545</v>
      </c>
      <c r="R5" s="149">
        <v>5.0531810510616587E-3</v>
      </c>
      <c r="S5" s="148">
        <v>570</v>
      </c>
      <c r="T5" s="149">
        <v>1.8642803877703207E-3</v>
      </c>
      <c r="U5" s="197"/>
      <c r="V5" s="198"/>
      <c r="W5" s="148">
        <v>1466</v>
      </c>
      <c r="X5" s="149">
        <v>4.7947983306513859E-3</v>
      </c>
      <c r="Y5" s="162"/>
      <c r="Z5" s="198"/>
      <c r="AA5" s="162"/>
      <c r="AB5" s="198"/>
      <c r="AC5" s="148">
        <v>425</v>
      </c>
      <c r="AD5" s="149">
        <v>1.3900336224603267E-3</v>
      </c>
      <c r="AE5" s="35">
        <v>292946</v>
      </c>
      <c r="AF5" s="149">
        <v>0.95812891662414801</v>
      </c>
      <c r="AG5" s="148">
        <v>12802</v>
      </c>
      <c r="AH5" s="149">
        <v>4.1871083375852006E-2</v>
      </c>
      <c r="AI5" s="35">
        <v>305748</v>
      </c>
      <c r="AJ5" s="154">
        <v>0.57742449051280165</v>
      </c>
      <c r="AL5" s="153">
        <v>0</v>
      </c>
      <c r="AM5" s="154">
        <v>0</v>
      </c>
      <c r="AP5" s="199"/>
      <c r="AQ5" s="198"/>
      <c r="AR5" s="200">
        <v>184176</v>
      </c>
      <c r="AS5" s="149">
        <v>0.6023784292947133</v>
      </c>
      <c r="AT5" s="197"/>
      <c r="AU5" s="198"/>
      <c r="AV5" s="197"/>
      <c r="AW5" s="198"/>
      <c r="AX5" s="34" t="s">
        <v>89</v>
      </c>
      <c r="AY5" s="35">
        <v>184176</v>
      </c>
      <c r="AZ5" s="156">
        <v>0.6023784292947133</v>
      </c>
      <c r="BA5" s="43">
        <v>2</v>
      </c>
      <c r="BB5" s="43"/>
      <c r="BC5" s="43">
        <v>3</v>
      </c>
      <c r="BD5" s="43">
        <v>4</v>
      </c>
      <c r="BE5" s="43"/>
      <c r="BF5" s="43">
        <v>5</v>
      </c>
      <c r="BG5" s="43"/>
      <c r="BH5" s="43"/>
      <c r="BI5" s="43"/>
      <c r="BJ5" s="43"/>
      <c r="BK5" s="43">
        <v>1</v>
      </c>
      <c r="BL5" s="43"/>
      <c r="BM5" s="43"/>
      <c r="BN5" s="34" t="s">
        <v>2</v>
      </c>
      <c r="BO5" s="35">
        <v>87228</v>
      </c>
      <c r="BP5" s="149">
        <v>0.28529377134110445</v>
      </c>
      <c r="BQ5" s="35">
        <v>96948</v>
      </c>
      <c r="BR5" s="159">
        <v>0.31708465795360885</v>
      </c>
    </row>
    <row r="6" spans="1:70" ht="17.100000000000001" customHeight="1" x14ac:dyDescent="0.2">
      <c r="A6" s="146" t="s">
        <v>81</v>
      </c>
      <c r="B6" s="147">
        <v>92759</v>
      </c>
      <c r="C6" s="148">
        <v>20199</v>
      </c>
      <c r="D6" s="149">
        <v>0.37122325957509372</v>
      </c>
      <c r="E6" s="150">
        <v>14189</v>
      </c>
      <c r="F6" s="149">
        <v>0.26076968315812687</v>
      </c>
      <c r="G6" s="148">
        <v>6518</v>
      </c>
      <c r="H6" s="149">
        <v>0.11978975226053076</v>
      </c>
      <c r="I6" s="148">
        <v>6913</v>
      </c>
      <c r="J6" s="149">
        <v>0.12704918032786885</v>
      </c>
      <c r="K6" s="148">
        <v>979</v>
      </c>
      <c r="L6" s="149">
        <v>1.7992354627655666E-2</v>
      </c>
      <c r="M6" s="148">
        <v>2046</v>
      </c>
      <c r="N6" s="149">
        <v>3.7601999558920823E-2</v>
      </c>
      <c r="O6" s="148">
        <v>301</v>
      </c>
      <c r="P6" s="149">
        <v>5.531867970300669E-3</v>
      </c>
      <c r="Q6" s="148">
        <v>249</v>
      </c>
      <c r="R6" s="149">
        <v>4.5761964272586931E-3</v>
      </c>
      <c r="S6" s="148">
        <v>115</v>
      </c>
      <c r="T6" s="149">
        <v>2.1135043740351392E-3</v>
      </c>
      <c r="U6" s="197"/>
      <c r="V6" s="198"/>
      <c r="W6" s="148">
        <v>520</v>
      </c>
      <c r="X6" s="149">
        <v>9.5567154304197609E-3</v>
      </c>
      <c r="Y6" s="162"/>
      <c r="Z6" s="198"/>
      <c r="AA6" s="162"/>
      <c r="AB6" s="198"/>
      <c r="AC6" s="148">
        <v>55</v>
      </c>
      <c r="AD6" s="149">
        <v>1.0108064397559363E-3</v>
      </c>
      <c r="AE6" s="35">
        <v>52084</v>
      </c>
      <c r="AF6" s="149">
        <v>0.95721532014996691</v>
      </c>
      <c r="AG6" s="148">
        <v>2328</v>
      </c>
      <c r="AH6" s="149">
        <v>4.2784679850033078E-2</v>
      </c>
      <c r="AI6" s="35">
        <v>54412</v>
      </c>
      <c r="AJ6" s="154">
        <v>0.586595370799599</v>
      </c>
      <c r="AL6" s="153">
        <v>0</v>
      </c>
      <c r="AM6" s="154">
        <v>0</v>
      </c>
      <c r="AP6" s="199"/>
      <c r="AQ6" s="198"/>
      <c r="AR6" s="200">
        <v>16353</v>
      </c>
      <c r="AS6" s="149">
        <v>0.30054032198779679</v>
      </c>
      <c r="AT6" s="197"/>
      <c r="AU6" s="198"/>
      <c r="AV6" s="197"/>
      <c r="AW6" s="198"/>
      <c r="AX6" s="34" t="s">
        <v>2</v>
      </c>
      <c r="AY6" s="35">
        <v>20199</v>
      </c>
      <c r="AZ6" s="156">
        <v>0.37122325957509372</v>
      </c>
      <c r="BA6" s="43">
        <v>1</v>
      </c>
      <c r="BB6" s="43"/>
      <c r="BC6" s="43">
        <v>4</v>
      </c>
      <c r="BD6" s="43">
        <v>3</v>
      </c>
      <c r="BE6" s="43"/>
      <c r="BF6" s="43">
        <v>5</v>
      </c>
      <c r="BG6" s="43"/>
      <c r="BH6" s="43"/>
      <c r="BI6" s="43"/>
      <c r="BJ6" s="43"/>
      <c r="BK6" s="43">
        <v>2</v>
      </c>
      <c r="BL6" s="43"/>
      <c r="BM6" s="43"/>
      <c r="BN6" s="34" t="s">
        <v>89</v>
      </c>
      <c r="BO6" s="35">
        <v>16353</v>
      </c>
      <c r="BP6" s="149">
        <v>0.30054032198779679</v>
      </c>
      <c r="BQ6" s="35">
        <v>3846</v>
      </c>
      <c r="BR6" s="159">
        <v>7.0682937587296935E-2</v>
      </c>
    </row>
    <row r="7" spans="1:70" ht="17.100000000000001" customHeight="1" x14ac:dyDescent="0.2">
      <c r="A7" s="163"/>
      <c r="B7" s="55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55"/>
      <c r="AD7" s="164"/>
      <c r="AE7" s="55"/>
      <c r="AF7" s="164"/>
      <c r="AG7" s="55"/>
      <c r="AH7" s="164"/>
      <c r="AI7" s="55"/>
      <c r="AJ7" s="164"/>
      <c r="AL7" s="164"/>
      <c r="AM7" s="164"/>
      <c r="AX7" s="21" t="s">
        <v>82</v>
      </c>
      <c r="AY7" s="55"/>
      <c r="AZ7" s="56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7"/>
      <c r="BO7" s="55"/>
      <c r="BP7" s="55"/>
      <c r="BQ7" s="55"/>
    </row>
    <row r="8" spans="1:70" x14ac:dyDescent="0.2">
      <c r="B8" s="21" t="s">
        <v>99</v>
      </c>
    </row>
    <row r="9" spans="1:70" x14ac:dyDescent="0.2">
      <c r="C9" s="21" t="s">
        <v>100</v>
      </c>
    </row>
    <row r="10" spans="1:70" x14ac:dyDescent="0.2">
      <c r="C10" s="21" t="s">
        <v>101</v>
      </c>
    </row>
    <row r="11" spans="1:70" x14ac:dyDescent="0.2">
      <c r="C11" s="21" t="s">
        <v>102</v>
      </c>
    </row>
    <row r="12" spans="1:70" x14ac:dyDescent="0.2">
      <c r="C12" s="21" t="s">
        <v>103</v>
      </c>
    </row>
    <row r="13" spans="1:70" ht="13.5" x14ac:dyDescent="0.25">
      <c r="B13" s="201" t="s">
        <v>104</v>
      </c>
    </row>
  </sheetData>
  <mergeCells count="25">
    <mergeCell ref="BN1:BP1"/>
    <mergeCell ref="BQ1:BR1"/>
    <mergeCell ref="AP1:AQ1"/>
    <mergeCell ref="AR1:AS1"/>
    <mergeCell ref="AT1:AU1"/>
    <mergeCell ref="AV1:AW1"/>
    <mergeCell ref="AX1:AZ1"/>
    <mergeCell ref="Y1:Z1"/>
    <mergeCell ref="AA1:AB1"/>
    <mergeCell ref="AC1:AD1"/>
    <mergeCell ref="AE1:AF1"/>
    <mergeCell ref="AG1:AH1"/>
    <mergeCell ref="AL1:AM1"/>
    <mergeCell ref="M1:N1"/>
    <mergeCell ref="O1:P1"/>
    <mergeCell ref="Q1:R1"/>
    <mergeCell ref="S1:T1"/>
    <mergeCell ref="U1:V1"/>
    <mergeCell ref="W1:X1"/>
    <mergeCell ref="A1:A2"/>
    <mergeCell ref="C1:D1"/>
    <mergeCell ref="E1:F1"/>
    <mergeCell ref="G1:H1"/>
    <mergeCell ref="I1:J1"/>
    <mergeCell ref="K1:L1"/>
  </mergeCells>
  <conditionalFormatting sqref="AT5:AT6 U4:U6 AP4:AP6 AV4:AV6 AA4:AA6 Y4:Y6">
    <cfRule type="cellIs" dxfId="98" priority="9" stopIfTrue="1" operator="equal">
      <formula>$AY4</formula>
    </cfRule>
  </conditionalFormatting>
  <conditionalFormatting sqref="C4:C6">
    <cfRule type="cellIs" dxfId="97" priority="10" stopIfTrue="1" operator="equal">
      <formula>$AY4</formula>
    </cfRule>
  </conditionalFormatting>
  <conditionalFormatting sqref="D4:D6">
    <cfRule type="cellIs" dxfId="96" priority="11" stopIfTrue="1" operator="equal">
      <formula>$AZ4</formula>
    </cfRule>
  </conditionalFormatting>
  <conditionalFormatting sqref="W4:W6 Q4:Q6 E4:E6 AR4:AR6">
    <cfRule type="cellIs" dxfId="95" priority="12" stopIfTrue="1" operator="equal">
      <formula>$AY4</formula>
    </cfRule>
  </conditionalFormatting>
  <conditionalFormatting sqref="X4:X6 R4:R6 F4:F6 AS4:AS6">
    <cfRule type="cellIs" dxfId="94" priority="13" stopIfTrue="1" operator="equal">
      <formula>$AZ4</formula>
    </cfRule>
  </conditionalFormatting>
  <conditionalFormatting sqref="AT4 G4:G6">
    <cfRule type="cellIs" dxfId="93" priority="14" stopIfTrue="1" operator="equal">
      <formula>$AY4</formula>
    </cfRule>
  </conditionalFormatting>
  <conditionalFormatting sqref="AU4 H4:H6">
    <cfRule type="cellIs" dxfId="92" priority="15" stopIfTrue="1" operator="equal">
      <formula>$AZ4</formula>
    </cfRule>
  </conditionalFormatting>
  <conditionalFormatting sqref="I4:I6">
    <cfRule type="cellIs" dxfId="91" priority="16" stopIfTrue="1" operator="equal">
      <formula>$AY4</formula>
    </cfRule>
  </conditionalFormatting>
  <conditionalFormatting sqref="J4:J6">
    <cfRule type="cellIs" dxfId="90" priority="17" stopIfTrue="1" operator="equal">
      <formula>$AZ4</formula>
    </cfRule>
  </conditionalFormatting>
  <conditionalFormatting sqref="K4:K6">
    <cfRule type="cellIs" dxfId="89" priority="18" stopIfTrue="1" operator="equal">
      <formula>$AY4</formula>
    </cfRule>
  </conditionalFormatting>
  <conditionalFormatting sqref="N4:N6">
    <cfRule type="cellIs" dxfId="88" priority="19" stopIfTrue="1" operator="equal">
      <formula>$AZ4</formula>
    </cfRule>
  </conditionalFormatting>
  <conditionalFormatting sqref="M4:M6">
    <cfRule type="cellIs" dxfId="87" priority="20" stopIfTrue="1" operator="equal">
      <formula>$AY4</formula>
    </cfRule>
  </conditionalFormatting>
  <conditionalFormatting sqref="O4:O6">
    <cfRule type="cellIs" dxfId="86" priority="21" stopIfTrue="1" operator="equal">
      <formula>$AY4</formula>
    </cfRule>
  </conditionalFormatting>
  <conditionalFormatting sqref="P4:P6">
    <cfRule type="cellIs" dxfId="85" priority="22" stopIfTrue="1" operator="equal">
      <formula>$AZ4</formula>
    </cfRule>
  </conditionalFormatting>
  <conditionalFormatting sqref="S4:S6">
    <cfRule type="cellIs" dxfId="84" priority="23" stopIfTrue="1" operator="equal">
      <formula>$AY4</formula>
    </cfRule>
  </conditionalFormatting>
  <conditionalFormatting sqref="BN4:BN6 AX4:AX6">
    <cfRule type="cellIs" dxfId="83" priority="24" stopIfTrue="1" operator="equal">
      <formula>"PRI-PVEM-NA-PSD-PFD"</formula>
    </cfRule>
    <cfRule type="cellIs" dxfId="82" priority="25" stopIfTrue="1" operator="equal">
      <formula>"PAN"</formula>
    </cfRule>
    <cfRule type="cellIs" dxfId="81" priority="26" stopIfTrue="1" operator="equal">
      <formula>"PRD"</formula>
    </cfRule>
  </conditionalFormatting>
  <conditionalFormatting sqref="AI4:AI6">
    <cfRule type="cellIs" dxfId="80" priority="30" stopIfTrue="1" operator="notEqual">
      <formula>#REF!</formula>
    </cfRule>
  </conditionalFormatting>
  <conditionalFormatting sqref="AL4:AL6">
    <cfRule type="cellIs" dxfId="79" priority="33" stopIfTrue="1" operator="equal">
      <formula>0</formula>
    </cfRule>
  </conditionalFormatting>
  <conditionalFormatting sqref="AM4:AM6">
    <cfRule type="cellIs" dxfId="78" priority="34" stopIfTrue="1" operator="equal">
      <formula>0</formula>
    </cfRule>
  </conditionalFormatting>
  <conditionalFormatting sqref="L4:L6">
    <cfRule type="cellIs" dxfId="77" priority="107" stopIfTrue="1" operator="equal">
      <formula>#REF!</formula>
    </cfRule>
  </conditionalFormatting>
  <conditionalFormatting sqref="T4:T6">
    <cfRule type="cellIs" dxfId="76" priority="108" stopIfTrue="1" operator="equal">
      <formula>#REF!</formula>
    </cfRule>
  </conditionalFormatting>
  <conditionalFormatting sqref="C3">
    <cfRule type="cellIs" dxfId="75" priority="109" stopIfTrue="1" operator="equal">
      <formula>#REF!</formula>
    </cfRule>
    <cfRule type="cellIs" dxfId="74" priority="110" stopIfTrue="1" operator="equal">
      <formula>#REF!</formula>
    </cfRule>
    <cfRule type="cellIs" dxfId="73" priority="111" stopIfTrue="1" operator="equal">
      <formula>#REF!</formula>
    </cfRule>
  </conditionalFormatting>
  <conditionalFormatting sqref="D3">
    <cfRule type="cellIs" dxfId="72" priority="112" stopIfTrue="1" operator="equal">
      <formula>#REF!</formula>
    </cfRule>
  </conditionalFormatting>
  <conditionalFormatting sqref="E3">
    <cfRule type="cellIs" dxfId="71" priority="113" stopIfTrue="1" operator="equal">
      <formula>#REF!</formula>
    </cfRule>
  </conditionalFormatting>
  <conditionalFormatting sqref="F3">
    <cfRule type="cellIs" dxfId="70" priority="114" stopIfTrue="1" operator="equal">
      <formula>#REF!</formula>
    </cfRule>
  </conditionalFormatting>
  <conditionalFormatting sqref="I3 K3 G3 M3 O3 Q3 S3 U3 W3 Y3 AA3 AC3 AP3 AR3 AT3 AV3">
    <cfRule type="cellIs" dxfId="69" priority="115" stopIfTrue="1" operator="equal">
      <formula>#REF!</formula>
    </cfRule>
  </conditionalFormatting>
  <conditionalFormatting sqref="H3 AB3 J3 N3 L3 P3 R3 T3 V3 X3 Z3">
    <cfRule type="cellIs" dxfId="68" priority="131" stopIfTrue="1" operator="equal">
      <formula>#REF!</formula>
    </cfRule>
  </conditionalFormatting>
  <pageMargins left="0.43307086614173229" right="0.15748031496062992" top="0.53" bottom="0.56999999999999995" header="0.31" footer="0.28999999999999998"/>
  <pageSetup scale="68" firstPageNumber="9" fitToHeight="0" pageOrder="overThenDown" orientation="landscape" r:id="rId1"/>
  <headerFooter alignWithMargins="0">
    <oddFooter>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F21" sqref="F21"/>
    </sheetView>
  </sheetViews>
  <sheetFormatPr baseColWidth="10" defaultRowHeight="12.75" x14ac:dyDescent="0.2"/>
  <cols>
    <col min="2" max="2" width="30.7109375" bestFit="1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>
        <v>55</v>
      </c>
      <c r="B2" t="s">
        <v>8</v>
      </c>
      <c r="C2">
        <v>15176</v>
      </c>
      <c r="D2">
        <v>59888</v>
      </c>
      <c r="E2">
        <v>15518</v>
      </c>
      <c r="F2">
        <v>285</v>
      </c>
      <c r="G2">
        <v>3879</v>
      </c>
      <c r="H2">
        <v>94746</v>
      </c>
    </row>
    <row r="3" spans="1:8" x14ac:dyDescent="0.2">
      <c r="A3">
        <v>107</v>
      </c>
      <c r="B3" t="s">
        <v>9</v>
      </c>
      <c r="C3">
        <v>51174</v>
      </c>
      <c r="D3">
        <v>194654</v>
      </c>
      <c r="E3">
        <v>44001</v>
      </c>
      <c r="F3">
        <v>783</v>
      </c>
      <c r="G3">
        <v>10965</v>
      </c>
      <c r="H3">
        <v>301577</v>
      </c>
    </row>
    <row r="4" spans="1:8" x14ac:dyDescent="0.2">
      <c r="A4">
        <v>119</v>
      </c>
      <c r="B4" t="s">
        <v>10</v>
      </c>
      <c r="C4">
        <v>7167</v>
      </c>
      <c r="D4">
        <v>39607</v>
      </c>
      <c r="E4">
        <v>6649</v>
      </c>
      <c r="F4">
        <v>124</v>
      </c>
      <c r="G4">
        <v>2093</v>
      </c>
      <c r="H4">
        <v>55640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>
      <selection activeCell="C15" sqref="C15"/>
    </sheetView>
  </sheetViews>
  <sheetFormatPr baseColWidth="10" defaultRowHeight="15" x14ac:dyDescent="0.25"/>
  <cols>
    <col min="1" max="1" width="8.5703125" style="229" bestFit="1" customWidth="1"/>
    <col min="2" max="2" width="23.140625" style="229" customWidth="1"/>
    <col min="3" max="3" width="8.42578125" style="229" customWidth="1"/>
    <col min="4" max="4" width="29.140625" style="229" customWidth="1"/>
    <col min="5" max="18" width="10.7109375" style="229" customWidth="1"/>
    <col min="19" max="255" width="11.42578125" style="229"/>
    <col min="256" max="256" width="8.5703125" style="229" bestFit="1" customWidth="1"/>
    <col min="257" max="257" width="23.140625" style="229" customWidth="1"/>
    <col min="258" max="258" width="8.42578125" style="229" customWidth="1"/>
    <col min="259" max="259" width="29.140625" style="229" customWidth="1"/>
    <col min="260" max="260" width="7.5703125" style="229" customWidth="1"/>
    <col min="261" max="274" width="10.7109375" style="229" customWidth="1"/>
    <col min="275" max="511" width="11.42578125" style="229"/>
    <col min="512" max="512" width="8.5703125" style="229" bestFit="1" customWidth="1"/>
    <col min="513" max="513" width="23.140625" style="229" customWidth="1"/>
    <col min="514" max="514" width="8.42578125" style="229" customWidth="1"/>
    <col min="515" max="515" width="29.140625" style="229" customWidth="1"/>
    <col min="516" max="516" width="7.5703125" style="229" customWidth="1"/>
    <col min="517" max="530" width="10.7109375" style="229" customWidth="1"/>
    <col min="531" max="767" width="11.42578125" style="229"/>
    <col min="768" max="768" width="8.5703125" style="229" bestFit="1" customWidth="1"/>
    <col min="769" max="769" width="23.140625" style="229" customWidth="1"/>
    <col min="770" max="770" width="8.42578125" style="229" customWidth="1"/>
    <col min="771" max="771" width="29.140625" style="229" customWidth="1"/>
    <col min="772" max="772" width="7.5703125" style="229" customWidth="1"/>
    <col min="773" max="786" width="10.7109375" style="229" customWidth="1"/>
    <col min="787" max="1023" width="11.42578125" style="229"/>
    <col min="1024" max="1024" width="8.5703125" style="229" bestFit="1" customWidth="1"/>
    <col min="1025" max="1025" width="23.140625" style="229" customWidth="1"/>
    <col min="1026" max="1026" width="8.42578125" style="229" customWidth="1"/>
    <col min="1027" max="1027" width="29.140625" style="229" customWidth="1"/>
    <col min="1028" max="1028" width="7.5703125" style="229" customWidth="1"/>
    <col min="1029" max="1042" width="10.7109375" style="229" customWidth="1"/>
    <col min="1043" max="1279" width="11.42578125" style="229"/>
    <col min="1280" max="1280" width="8.5703125" style="229" bestFit="1" customWidth="1"/>
    <col min="1281" max="1281" width="23.140625" style="229" customWidth="1"/>
    <col min="1282" max="1282" width="8.42578125" style="229" customWidth="1"/>
    <col min="1283" max="1283" width="29.140625" style="229" customWidth="1"/>
    <col min="1284" max="1284" width="7.5703125" style="229" customWidth="1"/>
    <col min="1285" max="1298" width="10.7109375" style="229" customWidth="1"/>
    <col min="1299" max="1535" width="11.42578125" style="229"/>
    <col min="1536" max="1536" width="8.5703125" style="229" bestFit="1" customWidth="1"/>
    <col min="1537" max="1537" width="23.140625" style="229" customWidth="1"/>
    <col min="1538" max="1538" width="8.42578125" style="229" customWidth="1"/>
    <col min="1539" max="1539" width="29.140625" style="229" customWidth="1"/>
    <col min="1540" max="1540" width="7.5703125" style="229" customWidth="1"/>
    <col min="1541" max="1554" width="10.7109375" style="229" customWidth="1"/>
    <col min="1555" max="1791" width="11.42578125" style="229"/>
    <col min="1792" max="1792" width="8.5703125" style="229" bestFit="1" customWidth="1"/>
    <col min="1793" max="1793" width="23.140625" style="229" customWidth="1"/>
    <col min="1794" max="1794" width="8.42578125" style="229" customWidth="1"/>
    <col min="1795" max="1795" width="29.140625" style="229" customWidth="1"/>
    <col min="1796" max="1796" width="7.5703125" style="229" customWidth="1"/>
    <col min="1797" max="1810" width="10.7109375" style="229" customWidth="1"/>
    <col min="1811" max="2047" width="11.42578125" style="229"/>
    <col min="2048" max="2048" width="8.5703125" style="229" bestFit="1" customWidth="1"/>
    <col min="2049" max="2049" width="23.140625" style="229" customWidth="1"/>
    <col min="2050" max="2050" width="8.42578125" style="229" customWidth="1"/>
    <col min="2051" max="2051" width="29.140625" style="229" customWidth="1"/>
    <col min="2052" max="2052" width="7.5703125" style="229" customWidth="1"/>
    <col min="2053" max="2066" width="10.7109375" style="229" customWidth="1"/>
    <col min="2067" max="2303" width="11.42578125" style="229"/>
    <col min="2304" max="2304" width="8.5703125" style="229" bestFit="1" customWidth="1"/>
    <col min="2305" max="2305" width="23.140625" style="229" customWidth="1"/>
    <col min="2306" max="2306" width="8.42578125" style="229" customWidth="1"/>
    <col min="2307" max="2307" width="29.140625" style="229" customWidth="1"/>
    <col min="2308" max="2308" width="7.5703125" style="229" customWidth="1"/>
    <col min="2309" max="2322" width="10.7109375" style="229" customWidth="1"/>
    <col min="2323" max="2559" width="11.42578125" style="229"/>
    <col min="2560" max="2560" width="8.5703125" style="229" bestFit="1" customWidth="1"/>
    <col min="2561" max="2561" width="23.140625" style="229" customWidth="1"/>
    <col min="2562" max="2562" width="8.42578125" style="229" customWidth="1"/>
    <col min="2563" max="2563" width="29.140625" style="229" customWidth="1"/>
    <col min="2564" max="2564" width="7.5703125" style="229" customWidth="1"/>
    <col min="2565" max="2578" width="10.7109375" style="229" customWidth="1"/>
    <col min="2579" max="2815" width="11.42578125" style="229"/>
    <col min="2816" max="2816" width="8.5703125" style="229" bestFit="1" customWidth="1"/>
    <col min="2817" max="2817" width="23.140625" style="229" customWidth="1"/>
    <col min="2818" max="2818" width="8.42578125" style="229" customWidth="1"/>
    <col min="2819" max="2819" width="29.140625" style="229" customWidth="1"/>
    <col min="2820" max="2820" width="7.5703125" style="229" customWidth="1"/>
    <col min="2821" max="2834" width="10.7109375" style="229" customWidth="1"/>
    <col min="2835" max="3071" width="11.42578125" style="229"/>
    <col min="3072" max="3072" width="8.5703125" style="229" bestFit="1" customWidth="1"/>
    <col min="3073" max="3073" width="23.140625" style="229" customWidth="1"/>
    <col min="3074" max="3074" width="8.42578125" style="229" customWidth="1"/>
    <col min="3075" max="3075" width="29.140625" style="229" customWidth="1"/>
    <col min="3076" max="3076" width="7.5703125" style="229" customWidth="1"/>
    <col min="3077" max="3090" width="10.7109375" style="229" customWidth="1"/>
    <col min="3091" max="3327" width="11.42578125" style="229"/>
    <col min="3328" max="3328" width="8.5703125" style="229" bestFit="1" customWidth="1"/>
    <col min="3329" max="3329" width="23.140625" style="229" customWidth="1"/>
    <col min="3330" max="3330" width="8.42578125" style="229" customWidth="1"/>
    <col min="3331" max="3331" width="29.140625" style="229" customWidth="1"/>
    <col min="3332" max="3332" width="7.5703125" style="229" customWidth="1"/>
    <col min="3333" max="3346" width="10.7109375" style="229" customWidth="1"/>
    <col min="3347" max="3583" width="11.42578125" style="229"/>
    <col min="3584" max="3584" width="8.5703125" style="229" bestFit="1" customWidth="1"/>
    <col min="3585" max="3585" width="23.140625" style="229" customWidth="1"/>
    <col min="3586" max="3586" width="8.42578125" style="229" customWidth="1"/>
    <col min="3587" max="3587" width="29.140625" style="229" customWidth="1"/>
    <col min="3588" max="3588" width="7.5703125" style="229" customWidth="1"/>
    <col min="3589" max="3602" width="10.7109375" style="229" customWidth="1"/>
    <col min="3603" max="3839" width="11.42578125" style="229"/>
    <col min="3840" max="3840" width="8.5703125" style="229" bestFit="1" customWidth="1"/>
    <col min="3841" max="3841" width="23.140625" style="229" customWidth="1"/>
    <col min="3842" max="3842" width="8.42578125" style="229" customWidth="1"/>
    <col min="3843" max="3843" width="29.140625" style="229" customWidth="1"/>
    <col min="3844" max="3844" width="7.5703125" style="229" customWidth="1"/>
    <col min="3845" max="3858" width="10.7109375" style="229" customWidth="1"/>
    <col min="3859" max="4095" width="11.42578125" style="229"/>
    <col min="4096" max="4096" width="8.5703125" style="229" bestFit="1" customWidth="1"/>
    <col min="4097" max="4097" width="23.140625" style="229" customWidth="1"/>
    <col min="4098" max="4098" width="8.42578125" style="229" customWidth="1"/>
    <col min="4099" max="4099" width="29.140625" style="229" customWidth="1"/>
    <col min="4100" max="4100" width="7.5703125" style="229" customWidth="1"/>
    <col min="4101" max="4114" width="10.7109375" style="229" customWidth="1"/>
    <col min="4115" max="4351" width="11.42578125" style="229"/>
    <col min="4352" max="4352" width="8.5703125" style="229" bestFit="1" customWidth="1"/>
    <col min="4353" max="4353" width="23.140625" style="229" customWidth="1"/>
    <col min="4354" max="4354" width="8.42578125" style="229" customWidth="1"/>
    <col min="4355" max="4355" width="29.140625" style="229" customWidth="1"/>
    <col min="4356" max="4356" width="7.5703125" style="229" customWidth="1"/>
    <col min="4357" max="4370" width="10.7109375" style="229" customWidth="1"/>
    <col min="4371" max="4607" width="11.42578125" style="229"/>
    <col min="4608" max="4608" width="8.5703125" style="229" bestFit="1" customWidth="1"/>
    <col min="4609" max="4609" width="23.140625" style="229" customWidth="1"/>
    <col min="4610" max="4610" width="8.42578125" style="229" customWidth="1"/>
    <col min="4611" max="4611" width="29.140625" style="229" customWidth="1"/>
    <col min="4612" max="4612" width="7.5703125" style="229" customWidth="1"/>
    <col min="4613" max="4626" width="10.7109375" style="229" customWidth="1"/>
    <col min="4627" max="4863" width="11.42578125" style="229"/>
    <col min="4864" max="4864" width="8.5703125" style="229" bestFit="1" customWidth="1"/>
    <col min="4865" max="4865" width="23.140625" style="229" customWidth="1"/>
    <col min="4866" max="4866" width="8.42578125" style="229" customWidth="1"/>
    <col min="4867" max="4867" width="29.140625" style="229" customWidth="1"/>
    <col min="4868" max="4868" width="7.5703125" style="229" customWidth="1"/>
    <col min="4869" max="4882" width="10.7109375" style="229" customWidth="1"/>
    <col min="4883" max="5119" width="11.42578125" style="229"/>
    <col min="5120" max="5120" width="8.5703125" style="229" bestFit="1" customWidth="1"/>
    <col min="5121" max="5121" width="23.140625" style="229" customWidth="1"/>
    <col min="5122" max="5122" width="8.42578125" style="229" customWidth="1"/>
    <col min="5123" max="5123" width="29.140625" style="229" customWidth="1"/>
    <col min="5124" max="5124" width="7.5703125" style="229" customWidth="1"/>
    <col min="5125" max="5138" width="10.7109375" style="229" customWidth="1"/>
    <col min="5139" max="5375" width="11.42578125" style="229"/>
    <col min="5376" max="5376" width="8.5703125" style="229" bestFit="1" customWidth="1"/>
    <col min="5377" max="5377" width="23.140625" style="229" customWidth="1"/>
    <col min="5378" max="5378" width="8.42578125" style="229" customWidth="1"/>
    <col min="5379" max="5379" width="29.140625" style="229" customWidth="1"/>
    <col min="5380" max="5380" width="7.5703125" style="229" customWidth="1"/>
    <col min="5381" max="5394" width="10.7109375" style="229" customWidth="1"/>
    <col min="5395" max="5631" width="11.42578125" style="229"/>
    <col min="5632" max="5632" width="8.5703125" style="229" bestFit="1" customWidth="1"/>
    <col min="5633" max="5633" width="23.140625" style="229" customWidth="1"/>
    <col min="5634" max="5634" width="8.42578125" style="229" customWidth="1"/>
    <col min="5635" max="5635" width="29.140625" style="229" customWidth="1"/>
    <col min="5636" max="5636" width="7.5703125" style="229" customWidth="1"/>
    <col min="5637" max="5650" width="10.7109375" style="229" customWidth="1"/>
    <col min="5651" max="5887" width="11.42578125" style="229"/>
    <col min="5888" max="5888" width="8.5703125" style="229" bestFit="1" customWidth="1"/>
    <col min="5889" max="5889" width="23.140625" style="229" customWidth="1"/>
    <col min="5890" max="5890" width="8.42578125" style="229" customWidth="1"/>
    <col min="5891" max="5891" width="29.140625" style="229" customWidth="1"/>
    <col min="5892" max="5892" width="7.5703125" style="229" customWidth="1"/>
    <col min="5893" max="5906" width="10.7109375" style="229" customWidth="1"/>
    <col min="5907" max="6143" width="11.42578125" style="229"/>
    <col min="6144" max="6144" width="8.5703125" style="229" bestFit="1" customWidth="1"/>
    <col min="6145" max="6145" width="23.140625" style="229" customWidth="1"/>
    <col min="6146" max="6146" width="8.42578125" style="229" customWidth="1"/>
    <col min="6147" max="6147" width="29.140625" style="229" customWidth="1"/>
    <col min="6148" max="6148" width="7.5703125" style="229" customWidth="1"/>
    <col min="6149" max="6162" width="10.7109375" style="229" customWidth="1"/>
    <col min="6163" max="6399" width="11.42578125" style="229"/>
    <col min="6400" max="6400" width="8.5703125" style="229" bestFit="1" customWidth="1"/>
    <col min="6401" max="6401" width="23.140625" style="229" customWidth="1"/>
    <col min="6402" max="6402" width="8.42578125" style="229" customWidth="1"/>
    <col min="6403" max="6403" width="29.140625" style="229" customWidth="1"/>
    <col min="6404" max="6404" width="7.5703125" style="229" customWidth="1"/>
    <col min="6405" max="6418" width="10.7109375" style="229" customWidth="1"/>
    <col min="6419" max="6655" width="11.42578125" style="229"/>
    <col min="6656" max="6656" width="8.5703125" style="229" bestFit="1" customWidth="1"/>
    <col min="6657" max="6657" width="23.140625" style="229" customWidth="1"/>
    <col min="6658" max="6658" width="8.42578125" style="229" customWidth="1"/>
    <col min="6659" max="6659" width="29.140625" style="229" customWidth="1"/>
    <col min="6660" max="6660" width="7.5703125" style="229" customWidth="1"/>
    <col min="6661" max="6674" width="10.7109375" style="229" customWidth="1"/>
    <col min="6675" max="6911" width="11.42578125" style="229"/>
    <col min="6912" max="6912" width="8.5703125" style="229" bestFit="1" customWidth="1"/>
    <col min="6913" max="6913" width="23.140625" style="229" customWidth="1"/>
    <col min="6914" max="6914" width="8.42578125" style="229" customWidth="1"/>
    <col min="6915" max="6915" width="29.140625" style="229" customWidth="1"/>
    <col min="6916" max="6916" width="7.5703125" style="229" customWidth="1"/>
    <col min="6917" max="6930" width="10.7109375" style="229" customWidth="1"/>
    <col min="6931" max="7167" width="11.42578125" style="229"/>
    <col min="7168" max="7168" width="8.5703125" style="229" bestFit="1" customWidth="1"/>
    <col min="7169" max="7169" width="23.140625" style="229" customWidth="1"/>
    <col min="7170" max="7170" width="8.42578125" style="229" customWidth="1"/>
    <col min="7171" max="7171" width="29.140625" style="229" customWidth="1"/>
    <col min="7172" max="7172" width="7.5703125" style="229" customWidth="1"/>
    <col min="7173" max="7186" width="10.7109375" style="229" customWidth="1"/>
    <col min="7187" max="7423" width="11.42578125" style="229"/>
    <col min="7424" max="7424" width="8.5703125" style="229" bestFit="1" customWidth="1"/>
    <col min="7425" max="7425" width="23.140625" style="229" customWidth="1"/>
    <col min="7426" max="7426" width="8.42578125" style="229" customWidth="1"/>
    <col min="7427" max="7427" width="29.140625" style="229" customWidth="1"/>
    <col min="7428" max="7428" width="7.5703125" style="229" customWidth="1"/>
    <col min="7429" max="7442" width="10.7109375" style="229" customWidth="1"/>
    <col min="7443" max="7679" width="11.42578125" style="229"/>
    <col min="7680" max="7680" width="8.5703125" style="229" bestFit="1" customWidth="1"/>
    <col min="7681" max="7681" width="23.140625" style="229" customWidth="1"/>
    <col min="7682" max="7682" width="8.42578125" style="229" customWidth="1"/>
    <col min="7683" max="7683" width="29.140625" style="229" customWidth="1"/>
    <col min="7684" max="7684" width="7.5703125" style="229" customWidth="1"/>
    <col min="7685" max="7698" width="10.7109375" style="229" customWidth="1"/>
    <col min="7699" max="7935" width="11.42578125" style="229"/>
    <col min="7936" max="7936" width="8.5703125" style="229" bestFit="1" customWidth="1"/>
    <col min="7937" max="7937" width="23.140625" style="229" customWidth="1"/>
    <col min="7938" max="7938" width="8.42578125" style="229" customWidth="1"/>
    <col min="7939" max="7939" width="29.140625" style="229" customWidth="1"/>
    <col min="7940" max="7940" width="7.5703125" style="229" customWidth="1"/>
    <col min="7941" max="7954" width="10.7109375" style="229" customWidth="1"/>
    <col min="7955" max="8191" width="11.42578125" style="229"/>
    <col min="8192" max="8192" width="8.5703125" style="229" bestFit="1" customWidth="1"/>
    <col min="8193" max="8193" width="23.140625" style="229" customWidth="1"/>
    <col min="8194" max="8194" width="8.42578125" style="229" customWidth="1"/>
    <col min="8195" max="8195" width="29.140625" style="229" customWidth="1"/>
    <col min="8196" max="8196" width="7.5703125" style="229" customWidth="1"/>
    <col min="8197" max="8210" width="10.7109375" style="229" customWidth="1"/>
    <col min="8211" max="8447" width="11.42578125" style="229"/>
    <col min="8448" max="8448" width="8.5703125" style="229" bestFit="1" customWidth="1"/>
    <col min="8449" max="8449" width="23.140625" style="229" customWidth="1"/>
    <col min="8450" max="8450" width="8.42578125" style="229" customWidth="1"/>
    <col min="8451" max="8451" width="29.140625" style="229" customWidth="1"/>
    <col min="8452" max="8452" width="7.5703125" style="229" customWidth="1"/>
    <col min="8453" max="8466" width="10.7109375" style="229" customWidth="1"/>
    <col min="8467" max="8703" width="11.42578125" style="229"/>
    <col min="8704" max="8704" width="8.5703125" style="229" bestFit="1" customWidth="1"/>
    <col min="8705" max="8705" width="23.140625" style="229" customWidth="1"/>
    <col min="8706" max="8706" width="8.42578125" style="229" customWidth="1"/>
    <col min="8707" max="8707" width="29.140625" style="229" customWidth="1"/>
    <col min="8708" max="8708" width="7.5703125" style="229" customWidth="1"/>
    <col min="8709" max="8722" width="10.7109375" style="229" customWidth="1"/>
    <col min="8723" max="8959" width="11.42578125" style="229"/>
    <col min="8960" max="8960" width="8.5703125" style="229" bestFit="1" customWidth="1"/>
    <col min="8961" max="8961" width="23.140625" style="229" customWidth="1"/>
    <col min="8962" max="8962" width="8.42578125" style="229" customWidth="1"/>
    <col min="8963" max="8963" width="29.140625" style="229" customWidth="1"/>
    <col min="8964" max="8964" width="7.5703125" style="229" customWidth="1"/>
    <col min="8965" max="8978" width="10.7109375" style="229" customWidth="1"/>
    <col min="8979" max="9215" width="11.42578125" style="229"/>
    <col min="9216" max="9216" width="8.5703125" style="229" bestFit="1" customWidth="1"/>
    <col min="9217" max="9217" width="23.140625" style="229" customWidth="1"/>
    <col min="9218" max="9218" width="8.42578125" style="229" customWidth="1"/>
    <col min="9219" max="9219" width="29.140625" style="229" customWidth="1"/>
    <col min="9220" max="9220" width="7.5703125" style="229" customWidth="1"/>
    <col min="9221" max="9234" width="10.7109375" style="229" customWidth="1"/>
    <col min="9235" max="9471" width="11.42578125" style="229"/>
    <col min="9472" max="9472" width="8.5703125" style="229" bestFit="1" customWidth="1"/>
    <col min="9473" max="9473" width="23.140625" style="229" customWidth="1"/>
    <col min="9474" max="9474" width="8.42578125" style="229" customWidth="1"/>
    <col min="9475" max="9475" width="29.140625" style="229" customWidth="1"/>
    <col min="9476" max="9476" width="7.5703125" style="229" customWidth="1"/>
    <col min="9477" max="9490" width="10.7109375" style="229" customWidth="1"/>
    <col min="9491" max="9727" width="11.42578125" style="229"/>
    <col min="9728" max="9728" width="8.5703125" style="229" bestFit="1" customWidth="1"/>
    <col min="9729" max="9729" width="23.140625" style="229" customWidth="1"/>
    <col min="9730" max="9730" width="8.42578125" style="229" customWidth="1"/>
    <col min="9731" max="9731" width="29.140625" style="229" customWidth="1"/>
    <col min="9732" max="9732" width="7.5703125" style="229" customWidth="1"/>
    <col min="9733" max="9746" width="10.7109375" style="229" customWidth="1"/>
    <col min="9747" max="9983" width="11.42578125" style="229"/>
    <col min="9984" max="9984" width="8.5703125" style="229" bestFit="1" customWidth="1"/>
    <col min="9985" max="9985" width="23.140625" style="229" customWidth="1"/>
    <col min="9986" max="9986" width="8.42578125" style="229" customWidth="1"/>
    <col min="9987" max="9987" width="29.140625" style="229" customWidth="1"/>
    <col min="9988" max="9988" width="7.5703125" style="229" customWidth="1"/>
    <col min="9989" max="10002" width="10.7109375" style="229" customWidth="1"/>
    <col min="10003" max="10239" width="11.42578125" style="229"/>
    <col min="10240" max="10240" width="8.5703125" style="229" bestFit="1" customWidth="1"/>
    <col min="10241" max="10241" width="23.140625" style="229" customWidth="1"/>
    <col min="10242" max="10242" width="8.42578125" style="229" customWidth="1"/>
    <col min="10243" max="10243" width="29.140625" style="229" customWidth="1"/>
    <col min="10244" max="10244" width="7.5703125" style="229" customWidth="1"/>
    <col min="10245" max="10258" width="10.7109375" style="229" customWidth="1"/>
    <col min="10259" max="10495" width="11.42578125" style="229"/>
    <col min="10496" max="10496" width="8.5703125" style="229" bestFit="1" customWidth="1"/>
    <col min="10497" max="10497" width="23.140625" style="229" customWidth="1"/>
    <col min="10498" max="10498" width="8.42578125" style="229" customWidth="1"/>
    <col min="10499" max="10499" width="29.140625" style="229" customWidth="1"/>
    <col min="10500" max="10500" width="7.5703125" style="229" customWidth="1"/>
    <col min="10501" max="10514" width="10.7109375" style="229" customWidth="1"/>
    <col min="10515" max="10751" width="11.42578125" style="229"/>
    <col min="10752" max="10752" width="8.5703125" style="229" bestFit="1" customWidth="1"/>
    <col min="10753" max="10753" width="23.140625" style="229" customWidth="1"/>
    <col min="10754" max="10754" width="8.42578125" style="229" customWidth="1"/>
    <col min="10755" max="10755" width="29.140625" style="229" customWidth="1"/>
    <col min="10756" max="10756" width="7.5703125" style="229" customWidth="1"/>
    <col min="10757" max="10770" width="10.7109375" style="229" customWidth="1"/>
    <col min="10771" max="11007" width="11.42578125" style="229"/>
    <col min="11008" max="11008" width="8.5703125" style="229" bestFit="1" customWidth="1"/>
    <col min="11009" max="11009" width="23.140625" style="229" customWidth="1"/>
    <col min="11010" max="11010" width="8.42578125" style="229" customWidth="1"/>
    <col min="11011" max="11011" width="29.140625" style="229" customWidth="1"/>
    <col min="11012" max="11012" width="7.5703125" style="229" customWidth="1"/>
    <col min="11013" max="11026" width="10.7109375" style="229" customWidth="1"/>
    <col min="11027" max="11263" width="11.42578125" style="229"/>
    <col min="11264" max="11264" width="8.5703125" style="229" bestFit="1" customWidth="1"/>
    <col min="11265" max="11265" width="23.140625" style="229" customWidth="1"/>
    <col min="11266" max="11266" width="8.42578125" style="229" customWidth="1"/>
    <col min="11267" max="11267" width="29.140625" style="229" customWidth="1"/>
    <col min="11268" max="11268" width="7.5703125" style="229" customWidth="1"/>
    <col min="11269" max="11282" width="10.7109375" style="229" customWidth="1"/>
    <col min="11283" max="11519" width="11.42578125" style="229"/>
    <col min="11520" max="11520" width="8.5703125" style="229" bestFit="1" customWidth="1"/>
    <col min="11521" max="11521" width="23.140625" style="229" customWidth="1"/>
    <col min="11522" max="11522" width="8.42578125" style="229" customWidth="1"/>
    <col min="11523" max="11523" width="29.140625" style="229" customWidth="1"/>
    <col min="11524" max="11524" width="7.5703125" style="229" customWidth="1"/>
    <col min="11525" max="11538" width="10.7109375" style="229" customWidth="1"/>
    <col min="11539" max="11775" width="11.42578125" style="229"/>
    <col min="11776" max="11776" width="8.5703125" style="229" bestFit="1" customWidth="1"/>
    <col min="11777" max="11777" width="23.140625" style="229" customWidth="1"/>
    <col min="11778" max="11778" width="8.42578125" style="229" customWidth="1"/>
    <col min="11779" max="11779" width="29.140625" style="229" customWidth="1"/>
    <col min="11780" max="11780" width="7.5703125" style="229" customWidth="1"/>
    <col min="11781" max="11794" width="10.7109375" style="229" customWidth="1"/>
    <col min="11795" max="12031" width="11.42578125" style="229"/>
    <col min="12032" max="12032" width="8.5703125" style="229" bestFit="1" customWidth="1"/>
    <col min="12033" max="12033" width="23.140625" style="229" customWidth="1"/>
    <col min="12034" max="12034" width="8.42578125" style="229" customWidth="1"/>
    <col min="12035" max="12035" width="29.140625" style="229" customWidth="1"/>
    <col min="12036" max="12036" width="7.5703125" style="229" customWidth="1"/>
    <col min="12037" max="12050" width="10.7109375" style="229" customWidth="1"/>
    <col min="12051" max="12287" width="11.42578125" style="229"/>
    <col min="12288" max="12288" width="8.5703125" style="229" bestFit="1" customWidth="1"/>
    <col min="12289" max="12289" width="23.140625" style="229" customWidth="1"/>
    <col min="12290" max="12290" width="8.42578125" style="229" customWidth="1"/>
    <col min="12291" max="12291" width="29.140625" style="229" customWidth="1"/>
    <col min="12292" max="12292" width="7.5703125" style="229" customWidth="1"/>
    <col min="12293" max="12306" width="10.7109375" style="229" customWidth="1"/>
    <col min="12307" max="12543" width="11.42578125" style="229"/>
    <col min="12544" max="12544" width="8.5703125" style="229" bestFit="1" customWidth="1"/>
    <col min="12545" max="12545" width="23.140625" style="229" customWidth="1"/>
    <col min="12546" max="12546" width="8.42578125" style="229" customWidth="1"/>
    <col min="12547" max="12547" width="29.140625" style="229" customWidth="1"/>
    <col min="12548" max="12548" width="7.5703125" style="229" customWidth="1"/>
    <col min="12549" max="12562" width="10.7109375" style="229" customWidth="1"/>
    <col min="12563" max="12799" width="11.42578125" style="229"/>
    <col min="12800" max="12800" width="8.5703125" style="229" bestFit="1" customWidth="1"/>
    <col min="12801" max="12801" width="23.140625" style="229" customWidth="1"/>
    <col min="12802" max="12802" width="8.42578125" style="229" customWidth="1"/>
    <col min="12803" max="12803" width="29.140625" style="229" customWidth="1"/>
    <col min="12804" max="12804" width="7.5703125" style="229" customWidth="1"/>
    <col min="12805" max="12818" width="10.7109375" style="229" customWidth="1"/>
    <col min="12819" max="13055" width="11.42578125" style="229"/>
    <col min="13056" max="13056" width="8.5703125" style="229" bestFit="1" customWidth="1"/>
    <col min="13057" max="13057" width="23.140625" style="229" customWidth="1"/>
    <col min="13058" max="13058" width="8.42578125" style="229" customWidth="1"/>
    <col min="13059" max="13059" width="29.140625" style="229" customWidth="1"/>
    <col min="13060" max="13060" width="7.5703125" style="229" customWidth="1"/>
    <col min="13061" max="13074" width="10.7109375" style="229" customWidth="1"/>
    <col min="13075" max="13311" width="11.42578125" style="229"/>
    <col min="13312" max="13312" width="8.5703125" style="229" bestFit="1" customWidth="1"/>
    <col min="13313" max="13313" width="23.140625" style="229" customWidth="1"/>
    <col min="13314" max="13314" width="8.42578125" style="229" customWidth="1"/>
    <col min="13315" max="13315" width="29.140625" style="229" customWidth="1"/>
    <col min="13316" max="13316" width="7.5703125" style="229" customWidth="1"/>
    <col min="13317" max="13330" width="10.7109375" style="229" customWidth="1"/>
    <col min="13331" max="13567" width="11.42578125" style="229"/>
    <col min="13568" max="13568" width="8.5703125" style="229" bestFit="1" customWidth="1"/>
    <col min="13569" max="13569" width="23.140625" style="229" customWidth="1"/>
    <col min="13570" max="13570" width="8.42578125" style="229" customWidth="1"/>
    <col min="13571" max="13571" width="29.140625" style="229" customWidth="1"/>
    <col min="13572" max="13572" width="7.5703125" style="229" customWidth="1"/>
    <col min="13573" max="13586" width="10.7109375" style="229" customWidth="1"/>
    <col min="13587" max="13823" width="11.42578125" style="229"/>
    <col min="13824" max="13824" width="8.5703125" style="229" bestFit="1" customWidth="1"/>
    <col min="13825" max="13825" width="23.140625" style="229" customWidth="1"/>
    <col min="13826" max="13826" width="8.42578125" style="229" customWidth="1"/>
    <col min="13827" max="13827" width="29.140625" style="229" customWidth="1"/>
    <col min="13828" max="13828" width="7.5703125" style="229" customWidth="1"/>
    <col min="13829" max="13842" width="10.7109375" style="229" customWidth="1"/>
    <col min="13843" max="14079" width="11.42578125" style="229"/>
    <col min="14080" max="14080" width="8.5703125" style="229" bestFit="1" customWidth="1"/>
    <col min="14081" max="14081" width="23.140625" style="229" customWidth="1"/>
    <col min="14082" max="14082" width="8.42578125" style="229" customWidth="1"/>
    <col min="14083" max="14083" width="29.140625" style="229" customWidth="1"/>
    <col min="14084" max="14084" width="7.5703125" style="229" customWidth="1"/>
    <col min="14085" max="14098" width="10.7109375" style="229" customWidth="1"/>
    <col min="14099" max="14335" width="11.42578125" style="229"/>
    <col min="14336" max="14336" width="8.5703125" style="229" bestFit="1" customWidth="1"/>
    <col min="14337" max="14337" width="23.140625" style="229" customWidth="1"/>
    <col min="14338" max="14338" width="8.42578125" style="229" customWidth="1"/>
    <col min="14339" max="14339" width="29.140625" style="229" customWidth="1"/>
    <col min="14340" max="14340" width="7.5703125" style="229" customWidth="1"/>
    <col min="14341" max="14354" width="10.7109375" style="229" customWidth="1"/>
    <col min="14355" max="14591" width="11.42578125" style="229"/>
    <col min="14592" max="14592" width="8.5703125" style="229" bestFit="1" customWidth="1"/>
    <col min="14593" max="14593" width="23.140625" style="229" customWidth="1"/>
    <col min="14594" max="14594" width="8.42578125" style="229" customWidth="1"/>
    <col min="14595" max="14595" width="29.140625" style="229" customWidth="1"/>
    <col min="14596" max="14596" width="7.5703125" style="229" customWidth="1"/>
    <col min="14597" max="14610" width="10.7109375" style="229" customWidth="1"/>
    <col min="14611" max="14847" width="11.42578125" style="229"/>
    <col min="14848" max="14848" width="8.5703125" style="229" bestFit="1" customWidth="1"/>
    <col min="14849" max="14849" width="23.140625" style="229" customWidth="1"/>
    <col min="14850" max="14850" width="8.42578125" style="229" customWidth="1"/>
    <col min="14851" max="14851" width="29.140625" style="229" customWidth="1"/>
    <col min="14852" max="14852" width="7.5703125" style="229" customWidth="1"/>
    <col min="14853" max="14866" width="10.7109375" style="229" customWidth="1"/>
    <col min="14867" max="15103" width="11.42578125" style="229"/>
    <col min="15104" max="15104" width="8.5703125" style="229" bestFit="1" customWidth="1"/>
    <col min="15105" max="15105" width="23.140625" style="229" customWidth="1"/>
    <col min="15106" max="15106" width="8.42578125" style="229" customWidth="1"/>
    <col min="15107" max="15107" width="29.140625" style="229" customWidth="1"/>
    <col min="15108" max="15108" width="7.5703125" style="229" customWidth="1"/>
    <col min="15109" max="15122" width="10.7109375" style="229" customWidth="1"/>
    <col min="15123" max="15359" width="11.42578125" style="229"/>
    <col min="15360" max="15360" width="8.5703125" style="229" bestFit="1" customWidth="1"/>
    <col min="15361" max="15361" width="23.140625" style="229" customWidth="1"/>
    <col min="15362" max="15362" width="8.42578125" style="229" customWidth="1"/>
    <col min="15363" max="15363" width="29.140625" style="229" customWidth="1"/>
    <col min="15364" max="15364" width="7.5703125" style="229" customWidth="1"/>
    <col min="15365" max="15378" width="10.7109375" style="229" customWidth="1"/>
    <col min="15379" max="15615" width="11.42578125" style="229"/>
    <col min="15616" max="15616" width="8.5703125" style="229" bestFit="1" customWidth="1"/>
    <col min="15617" max="15617" width="23.140625" style="229" customWidth="1"/>
    <col min="15618" max="15618" width="8.42578125" style="229" customWidth="1"/>
    <col min="15619" max="15619" width="29.140625" style="229" customWidth="1"/>
    <col min="15620" max="15620" width="7.5703125" style="229" customWidth="1"/>
    <col min="15621" max="15634" width="10.7109375" style="229" customWidth="1"/>
    <col min="15635" max="15871" width="11.42578125" style="229"/>
    <col min="15872" max="15872" width="8.5703125" style="229" bestFit="1" customWidth="1"/>
    <col min="15873" max="15873" width="23.140625" style="229" customWidth="1"/>
    <col min="15874" max="15874" width="8.42578125" style="229" customWidth="1"/>
    <col min="15875" max="15875" width="29.140625" style="229" customWidth="1"/>
    <col min="15876" max="15876" width="7.5703125" style="229" customWidth="1"/>
    <col min="15877" max="15890" width="10.7109375" style="229" customWidth="1"/>
    <col min="15891" max="16127" width="11.42578125" style="229"/>
    <col min="16128" max="16128" width="8.5703125" style="229" bestFit="1" customWidth="1"/>
    <col min="16129" max="16129" width="23.140625" style="229" customWidth="1"/>
    <col min="16130" max="16130" width="8.42578125" style="229" customWidth="1"/>
    <col min="16131" max="16131" width="29.140625" style="229" customWidth="1"/>
    <col min="16132" max="16132" width="7.5703125" style="229" customWidth="1"/>
    <col min="16133" max="16146" width="10.7109375" style="229" customWidth="1"/>
    <col min="16147" max="16384" width="11.42578125" style="229"/>
  </cols>
  <sheetData>
    <row r="1" spans="1:18" s="219" customFormat="1" ht="51.75" x14ac:dyDescent="0.25">
      <c r="A1" s="215"/>
      <c r="B1" s="215"/>
      <c r="C1" s="215"/>
      <c r="D1" s="215"/>
      <c r="E1" s="216"/>
      <c r="F1" s="216"/>
      <c r="G1" s="216"/>
      <c r="H1" s="216"/>
      <c r="I1" s="216"/>
      <c r="J1" s="216"/>
      <c r="K1" s="216"/>
      <c r="L1" s="217" t="s">
        <v>116</v>
      </c>
      <c r="M1" s="217" t="s">
        <v>117</v>
      </c>
      <c r="N1" s="217" t="s">
        <v>118</v>
      </c>
      <c r="O1" s="218" t="s">
        <v>55</v>
      </c>
      <c r="P1" s="216"/>
      <c r="Q1" s="216"/>
      <c r="R1" s="216"/>
    </row>
    <row r="2" spans="1:18" ht="21" customHeight="1" x14ac:dyDescent="0.25">
      <c r="A2" s="220" t="s">
        <v>119</v>
      </c>
      <c r="B2" s="220" t="s">
        <v>120</v>
      </c>
      <c r="C2" s="220" t="s">
        <v>107</v>
      </c>
      <c r="D2" s="220" t="s">
        <v>1</v>
      </c>
      <c r="E2" s="221" t="s">
        <v>2</v>
      </c>
      <c r="F2" s="222" t="s">
        <v>17</v>
      </c>
      <c r="G2" s="223" t="s">
        <v>18</v>
      </c>
      <c r="H2" s="218" t="s">
        <v>19</v>
      </c>
      <c r="I2" s="224" t="s">
        <v>20</v>
      </c>
      <c r="J2" s="225" t="s">
        <v>57</v>
      </c>
      <c r="K2" s="226" t="s">
        <v>86</v>
      </c>
      <c r="L2" s="222" t="s">
        <v>27</v>
      </c>
      <c r="M2" s="222" t="s">
        <v>28</v>
      </c>
      <c r="N2" s="222" t="s">
        <v>29</v>
      </c>
      <c r="O2" s="227" t="s">
        <v>77</v>
      </c>
      <c r="P2" s="228" t="s">
        <v>111</v>
      </c>
      <c r="Q2" s="228" t="s">
        <v>6</v>
      </c>
      <c r="R2" s="220" t="s">
        <v>36</v>
      </c>
    </row>
    <row r="3" spans="1:18" ht="5.25" customHeight="1" x14ac:dyDescent="0.25">
      <c r="A3" s="230"/>
      <c r="B3" s="230"/>
      <c r="C3" s="230"/>
      <c r="D3" s="230"/>
      <c r="E3" s="231"/>
      <c r="F3" s="231"/>
      <c r="G3" s="232"/>
      <c r="H3" s="233"/>
      <c r="I3" s="234"/>
      <c r="J3" s="235"/>
      <c r="K3" s="232"/>
      <c r="L3" s="231"/>
      <c r="M3" s="231"/>
      <c r="N3" s="231"/>
      <c r="O3" s="233"/>
      <c r="P3" s="236"/>
      <c r="Q3" s="236"/>
      <c r="R3" s="230"/>
    </row>
    <row r="4" spans="1:18" x14ac:dyDescent="0.25">
      <c r="A4" s="237" t="s">
        <v>146</v>
      </c>
      <c r="B4" s="237" t="s">
        <v>9</v>
      </c>
      <c r="C4" s="237">
        <v>107</v>
      </c>
      <c r="D4" s="237" t="s">
        <v>9</v>
      </c>
      <c r="E4" s="237">
        <v>100388</v>
      </c>
      <c r="F4" s="237">
        <v>158431</v>
      </c>
      <c r="G4" s="237">
        <v>46810</v>
      </c>
      <c r="H4" s="237">
        <v>7209</v>
      </c>
      <c r="I4" s="237">
        <v>7733</v>
      </c>
      <c r="J4" s="237">
        <v>4025</v>
      </c>
      <c r="K4" s="237">
        <v>15146</v>
      </c>
      <c r="L4" s="237">
        <v>0</v>
      </c>
      <c r="M4" s="237">
        <v>0</v>
      </c>
      <c r="N4" s="237">
        <v>0</v>
      </c>
      <c r="O4" s="237">
        <v>0</v>
      </c>
      <c r="P4" s="237">
        <v>438</v>
      </c>
      <c r="Q4" s="237">
        <v>28286</v>
      </c>
      <c r="R4" s="237">
        <v>368466</v>
      </c>
    </row>
    <row r="5" spans="1:18" x14ac:dyDescent="0.25">
      <c r="A5" s="237">
        <v>35</v>
      </c>
      <c r="B5" s="237" t="s">
        <v>8</v>
      </c>
      <c r="C5" s="237">
        <v>55</v>
      </c>
      <c r="D5" s="237" t="s">
        <v>8</v>
      </c>
      <c r="E5" s="237">
        <v>31647</v>
      </c>
      <c r="F5" s="237">
        <v>0</v>
      </c>
      <c r="G5" s="237">
        <v>12658</v>
      </c>
      <c r="H5" s="237">
        <v>7033</v>
      </c>
      <c r="I5" s="237">
        <v>0</v>
      </c>
      <c r="J5" s="237">
        <v>2136</v>
      </c>
      <c r="K5" s="237">
        <v>0</v>
      </c>
      <c r="L5" s="237">
        <v>52668</v>
      </c>
      <c r="M5" s="237">
        <v>0</v>
      </c>
      <c r="N5" s="237">
        <v>0</v>
      </c>
      <c r="O5" s="237">
        <v>0</v>
      </c>
      <c r="P5" s="237">
        <v>133</v>
      </c>
      <c r="Q5" s="237">
        <v>5064</v>
      </c>
      <c r="R5" s="237">
        <v>111339</v>
      </c>
    </row>
    <row r="6" spans="1:18" x14ac:dyDescent="0.25">
      <c r="A6" s="237">
        <v>45</v>
      </c>
      <c r="B6" s="237" t="s">
        <v>10</v>
      </c>
      <c r="C6" s="237">
        <v>119</v>
      </c>
      <c r="D6" s="237" t="s">
        <v>10</v>
      </c>
      <c r="E6" s="240">
        <v>21468</v>
      </c>
      <c r="F6" s="240">
        <v>0</v>
      </c>
      <c r="G6" s="240">
        <v>4692</v>
      </c>
      <c r="H6" s="240">
        <v>3099</v>
      </c>
      <c r="I6" s="240">
        <v>0</v>
      </c>
      <c r="J6" s="240">
        <v>1587</v>
      </c>
      <c r="K6" s="240">
        <v>0</v>
      </c>
      <c r="L6" s="240">
        <v>34409</v>
      </c>
      <c r="M6" s="240">
        <v>0</v>
      </c>
      <c r="N6" s="240">
        <v>0</v>
      </c>
      <c r="O6" s="240">
        <v>0</v>
      </c>
      <c r="P6" s="240">
        <v>84</v>
      </c>
      <c r="Q6" s="240">
        <v>3324</v>
      </c>
      <c r="R6" s="240">
        <v>68663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12"/>
  <sheetViews>
    <sheetView workbookViewId="0">
      <selection activeCell="AL9" sqref="AL9:AM9"/>
    </sheetView>
  </sheetViews>
  <sheetFormatPr baseColWidth="10" defaultRowHeight="12.75" x14ac:dyDescent="0.2"/>
  <cols>
    <col min="1" max="1" width="30.42578125" style="21" bestFit="1" customWidth="1"/>
    <col min="2" max="2" width="8.5703125" style="21" customWidth="1"/>
    <col min="3" max="20" width="8.7109375" style="21" customWidth="1"/>
    <col min="21" max="21" width="6.140625" style="21" customWidth="1"/>
    <col min="22" max="22" width="8.28515625" style="21" customWidth="1"/>
    <col min="23" max="26" width="8.7109375" style="21" customWidth="1"/>
    <col min="27" max="27" width="12.42578125" style="21" customWidth="1"/>
    <col min="28" max="28" width="1.7109375" style="21" customWidth="1"/>
    <col min="29" max="30" width="10.85546875" style="21" customWidth="1"/>
    <col min="31" max="31" width="1.7109375" style="21" customWidth="1"/>
    <col min="32" max="33" width="10.85546875" style="21" hidden="1" customWidth="1"/>
    <col min="34" max="34" width="1.7109375" style="21" hidden="1" customWidth="1"/>
    <col min="35" max="36" width="10.85546875" style="21" customWidth="1"/>
    <col min="37" max="37" width="1.7109375" style="21" customWidth="1"/>
    <col min="38" max="38" width="13.140625" style="21" customWidth="1"/>
    <col min="39" max="39" width="8.5703125" style="21" customWidth="1"/>
    <col min="40" max="40" width="8.7109375" style="21" customWidth="1"/>
    <col min="41" max="41" width="5.42578125" style="21" hidden="1" customWidth="1"/>
    <col min="42" max="42" width="6.42578125" style="21" hidden="1" customWidth="1"/>
    <col min="43" max="51" width="5.42578125" style="21" hidden="1" customWidth="1"/>
    <col min="52" max="52" width="16.5703125" style="21" customWidth="1"/>
    <col min="53" max="53" width="8" style="21" customWidth="1"/>
    <col min="54" max="54" width="8.7109375" style="21" customWidth="1"/>
    <col min="55" max="55" width="7" style="21" customWidth="1"/>
    <col min="56" max="56" width="8.7109375" style="21" customWidth="1"/>
    <col min="57" max="16384" width="11.42578125" style="21"/>
  </cols>
  <sheetData>
    <row r="1" spans="1:56" ht="30.75" customHeight="1" x14ac:dyDescent="0.25">
      <c r="C1" s="66"/>
      <c r="D1" s="66"/>
      <c r="E1" s="67" t="s">
        <v>51</v>
      </c>
      <c r="F1" s="68"/>
      <c r="H1" s="69"/>
      <c r="M1" s="70" t="s">
        <v>52</v>
      </c>
      <c r="N1" s="71"/>
      <c r="O1" s="72" t="s">
        <v>53</v>
      </c>
      <c r="P1" s="73"/>
      <c r="Q1" s="74" t="s">
        <v>54</v>
      </c>
      <c r="R1" s="75"/>
      <c r="S1" s="76" t="s">
        <v>55</v>
      </c>
      <c r="T1" s="77"/>
    </row>
    <row r="2" spans="1:56" ht="30" customHeight="1" x14ac:dyDescent="0.2">
      <c r="A2" s="78" t="s">
        <v>11</v>
      </c>
      <c r="B2" s="79" t="s">
        <v>56</v>
      </c>
      <c r="C2" s="80" t="s">
        <v>2</v>
      </c>
      <c r="D2" s="81"/>
      <c r="E2" s="82" t="s">
        <v>27</v>
      </c>
      <c r="F2" s="83"/>
      <c r="G2" s="74" t="s">
        <v>18</v>
      </c>
      <c r="H2" s="75"/>
      <c r="I2" s="76" t="s">
        <v>19</v>
      </c>
      <c r="J2" s="77"/>
      <c r="K2" s="84" t="s">
        <v>57</v>
      </c>
      <c r="L2" s="85"/>
      <c r="M2" s="74" t="s">
        <v>58</v>
      </c>
      <c r="N2" s="75"/>
      <c r="O2" s="74" t="s">
        <v>59</v>
      </c>
      <c r="P2" s="75"/>
      <c r="Q2" s="74" t="s">
        <v>60</v>
      </c>
      <c r="R2" s="75"/>
      <c r="S2" s="86" t="s">
        <v>61</v>
      </c>
      <c r="T2" s="87"/>
      <c r="U2" s="88" t="s">
        <v>62</v>
      </c>
      <c r="V2" s="89"/>
      <c r="W2" s="90" t="s">
        <v>63</v>
      </c>
      <c r="X2" s="91"/>
      <c r="Y2" s="92" t="s">
        <v>44</v>
      </c>
      <c r="Z2" s="93"/>
      <c r="AA2" s="78" t="s">
        <v>64</v>
      </c>
      <c r="AC2" s="90" t="s">
        <v>65</v>
      </c>
      <c r="AD2" s="91"/>
      <c r="AF2" s="92" t="s">
        <v>66</v>
      </c>
      <c r="AG2" s="93"/>
      <c r="AI2" s="94" t="s">
        <v>64</v>
      </c>
      <c r="AJ2" s="94" t="s">
        <v>67</v>
      </c>
      <c r="AL2" s="95" t="s">
        <v>68</v>
      </c>
      <c r="AM2" s="96"/>
      <c r="AN2" s="97"/>
      <c r="AO2" s="98" t="s">
        <v>69</v>
      </c>
      <c r="AP2" s="99"/>
      <c r="AQ2" s="99"/>
      <c r="AR2" s="99"/>
      <c r="AS2" s="99"/>
      <c r="AT2" s="99"/>
      <c r="AU2" s="99"/>
      <c r="AV2" s="99"/>
      <c r="AW2" s="99"/>
      <c r="AX2" s="99"/>
      <c r="AY2" s="100"/>
      <c r="AZ2" s="95" t="s">
        <v>70</v>
      </c>
      <c r="BA2" s="96"/>
      <c r="BB2" s="97"/>
      <c r="BC2" s="90" t="s">
        <v>71</v>
      </c>
      <c r="BD2" s="91"/>
    </row>
    <row r="3" spans="1:56" ht="51.75" customHeight="1" x14ac:dyDescent="0.2">
      <c r="A3" s="101"/>
      <c r="B3" s="102"/>
      <c r="C3" s="103"/>
      <c r="D3" s="104"/>
      <c r="E3" s="103"/>
      <c r="F3" s="105"/>
      <c r="G3" s="106"/>
      <c r="H3" s="107"/>
      <c r="I3" s="108"/>
      <c r="J3" s="109"/>
      <c r="K3" s="110"/>
      <c r="L3" s="111"/>
      <c r="M3" s="106"/>
      <c r="N3" s="107"/>
      <c r="O3" s="106"/>
      <c r="P3" s="107"/>
      <c r="Q3" s="106"/>
      <c r="R3" s="107"/>
      <c r="S3" s="106"/>
      <c r="T3" s="107"/>
      <c r="U3" s="112"/>
      <c r="V3" s="113"/>
      <c r="W3" s="114"/>
      <c r="X3" s="115"/>
      <c r="Y3" s="116"/>
      <c r="Z3" s="117"/>
      <c r="AA3" s="101"/>
      <c r="AC3" s="114"/>
      <c r="AD3" s="115"/>
      <c r="AF3" s="116"/>
      <c r="AG3" s="117"/>
      <c r="AI3" s="118"/>
      <c r="AJ3" s="118"/>
      <c r="AL3" s="119"/>
      <c r="AM3" s="120"/>
      <c r="AN3" s="121"/>
      <c r="AO3" s="122"/>
      <c r="AP3" s="123"/>
      <c r="AQ3" s="123"/>
      <c r="AR3" s="123"/>
      <c r="AS3" s="123"/>
      <c r="AT3" s="123"/>
      <c r="AU3" s="123"/>
      <c r="AV3" s="123"/>
      <c r="AW3" s="123"/>
      <c r="AX3" s="123"/>
      <c r="AY3" s="124"/>
      <c r="AZ3" s="119"/>
      <c r="BA3" s="120"/>
      <c r="BB3" s="121"/>
      <c r="BC3" s="114"/>
      <c r="BD3" s="115"/>
    </row>
    <row r="4" spans="1:56" ht="38.25" customHeight="1" x14ac:dyDescent="0.2">
      <c r="A4" s="125"/>
      <c r="B4" s="126" t="s">
        <v>72</v>
      </c>
      <c r="C4" s="127" t="s">
        <v>73</v>
      </c>
      <c r="D4" s="127" t="s">
        <v>42</v>
      </c>
      <c r="E4" s="127" t="s">
        <v>73</v>
      </c>
      <c r="F4" s="127" t="s">
        <v>42</v>
      </c>
      <c r="G4" s="127" t="s">
        <v>73</v>
      </c>
      <c r="H4" s="127" t="s">
        <v>42</v>
      </c>
      <c r="I4" s="127" t="s">
        <v>73</v>
      </c>
      <c r="J4" s="127" t="s">
        <v>42</v>
      </c>
      <c r="K4" s="127" t="s">
        <v>73</v>
      </c>
      <c r="L4" s="127" t="s">
        <v>42</v>
      </c>
      <c r="M4" s="127" t="s">
        <v>73</v>
      </c>
      <c r="N4" s="127" t="s">
        <v>42</v>
      </c>
      <c r="O4" s="127" t="s">
        <v>73</v>
      </c>
      <c r="P4" s="127" t="s">
        <v>42</v>
      </c>
      <c r="Q4" s="127" t="s">
        <v>73</v>
      </c>
      <c r="R4" s="127" t="s">
        <v>42</v>
      </c>
      <c r="S4" s="127" t="s">
        <v>73</v>
      </c>
      <c r="T4" s="127" t="s">
        <v>42</v>
      </c>
      <c r="U4" s="127" t="s">
        <v>73</v>
      </c>
      <c r="V4" s="127" t="s">
        <v>42</v>
      </c>
      <c r="W4" s="127" t="s">
        <v>73</v>
      </c>
      <c r="X4" s="127" t="s">
        <v>42</v>
      </c>
      <c r="Y4" s="127" t="s">
        <v>73</v>
      </c>
      <c r="Z4" s="127" t="s">
        <v>42</v>
      </c>
      <c r="AA4" s="128" t="s">
        <v>74</v>
      </c>
      <c r="AC4" s="127" t="s">
        <v>73</v>
      </c>
      <c r="AD4" s="129" t="s">
        <v>42</v>
      </c>
      <c r="AF4" s="127" t="s">
        <v>73</v>
      </c>
      <c r="AG4" s="129" t="s">
        <v>42</v>
      </c>
      <c r="AI4" s="130"/>
      <c r="AJ4" s="130"/>
      <c r="AL4" s="129" t="s">
        <v>40</v>
      </c>
      <c r="AM4" s="131" t="s">
        <v>41</v>
      </c>
      <c r="AN4" s="131" t="s">
        <v>42</v>
      </c>
      <c r="AO4" s="132" t="s">
        <v>2</v>
      </c>
      <c r="AP4" s="132" t="s">
        <v>27</v>
      </c>
      <c r="AQ4" s="132" t="s">
        <v>18</v>
      </c>
      <c r="AR4" s="132" t="s">
        <v>19</v>
      </c>
      <c r="AS4" s="132" t="s">
        <v>21</v>
      </c>
      <c r="AT4" s="132" t="s">
        <v>58</v>
      </c>
      <c r="AU4" s="132" t="s">
        <v>75</v>
      </c>
      <c r="AV4" s="132" t="s">
        <v>76</v>
      </c>
      <c r="AW4" s="132" t="s">
        <v>77</v>
      </c>
      <c r="AX4" s="132" t="s">
        <v>43</v>
      </c>
      <c r="AY4" s="132" t="s">
        <v>44</v>
      </c>
      <c r="AZ4" s="129" t="s">
        <v>40</v>
      </c>
      <c r="BA4" s="129" t="s">
        <v>41</v>
      </c>
      <c r="BB4" s="129" t="s">
        <v>42</v>
      </c>
      <c r="BC4" s="129" t="s">
        <v>47</v>
      </c>
      <c r="BD4" s="129" t="s">
        <v>48</v>
      </c>
    </row>
    <row r="5" spans="1:56" ht="17.100000000000001" customHeight="1" x14ac:dyDescent="0.2">
      <c r="A5" s="133" t="s">
        <v>78</v>
      </c>
      <c r="B5" s="134">
        <v>10396537</v>
      </c>
      <c r="C5" s="135">
        <v>1462936</v>
      </c>
      <c r="D5" s="136">
        <v>0.2174901872400373</v>
      </c>
      <c r="E5" s="135">
        <v>2800483</v>
      </c>
      <c r="F5" s="136">
        <v>0.41633917822279404</v>
      </c>
      <c r="G5" s="135">
        <v>961642</v>
      </c>
      <c r="H5" s="136">
        <v>0.14296435294359011</v>
      </c>
      <c r="I5" s="135">
        <v>197817</v>
      </c>
      <c r="J5" s="136">
        <v>2.9408843838187357E-2</v>
      </c>
      <c r="K5" s="135">
        <v>221164</v>
      </c>
      <c r="L5" s="136">
        <v>3.2879770386917549E-2</v>
      </c>
      <c r="M5" s="135">
        <v>328348</v>
      </c>
      <c r="N5" s="136">
        <v>4.8814485390947911E-2</v>
      </c>
      <c r="O5" s="135">
        <v>156821</v>
      </c>
      <c r="P5" s="136">
        <v>2.3314094842952725E-2</v>
      </c>
      <c r="Q5" s="135">
        <v>133398</v>
      </c>
      <c r="R5" s="136">
        <v>1.9831869608408364E-2</v>
      </c>
      <c r="S5" s="135">
        <v>80755</v>
      </c>
      <c r="T5" s="136">
        <v>1.2005597012151736E-2</v>
      </c>
      <c r="U5" s="135">
        <v>7772</v>
      </c>
      <c r="V5" s="136">
        <v>1.1554392914177858E-3</v>
      </c>
      <c r="W5" s="135">
        <v>6351136</v>
      </c>
      <c r="X5" s="136">
        <v>0.94420381877740489</v>
      </c>
      <c r="Y5" s="135">
        <v>338125</v>
      </c>
      <c r="Z5" s="137">
        <v>5.0268001854173808E-2</v>
      </c>
      <c r="AA5" s="135">
        <v>6689261</v>
      </c>
      <c r="AB5" s="138"/>
      <c r="AC5" s="134">
        <v>37185</v>
      </c>
      <c r="AD5" s="139">
        <v>5.5281793684213033E-3</v>
      </c>
      <c r="AE5" s="138"/>
      <c r="AF5" s="134">
        <v>0</v>
      </c>
      <c r="AG5" s="139">
        <v>0</v>
      </c>
      <c r="AH5" s="138"/>
      <c r="AI5" s="135">
        <v>6726446</v>
      </c>
      <c r="AJ5" s="139">
        <v>0.64698908877061656</v>
      </c>
      <c r="AK5" s="138"/>
      <c r="AL5" s="140"/>
      <c r="AM5" s="141"/>
      <c r="AN5" s="142"/>
      <c r="BC5" s="54"/>
      <c r="BD5" s="143"/>
    </row>
    <row r="6" spans="1:56" ht="17.100000000000001" customHeight="1" x14ac:dyDescent="0.2">
      <c r="A6" s="146" t="s">
        <v>79</v>
      </c>
      <c r="B6" s="147">
        <v>157714</v>
      </c>
      <c r="C6" s="148">
        <v>31116</v>
      </c>
      <c r="D6" s="149">
        <v>0.27734845041046075</v>
      </c>
      <c r="E6" s="150">
        <v>55351</v>
      </c>
      <c r="F6" s="149">
        <v>0.49336399532939362</v>
      </c>
      <c r="G6" s="144"/>
      <c r="H6" s="145"/>
      <c r="I6" s="144"/>
      <c r="J6" s="145"/>
      <c r="K6" s="148">
        <v>2826</v>
      </c>
      <c r="L6" s="149">
        <v>2.5189186298366178E-2</v>
      </c>
      <c r="M6" s="144"/>
      <c r="N6" s="145"/>
      <c r="O6" s="148">
        <v>18389</v>
      </c>
      <c r="P6" s="149">
        <v>0.16390797835833534</v>
      </c>
      <c r="Q6" s="144"/>
      <c r="R6" s="145"/>
      <c r="S6" s="144"/>
      <c r="T6" s="145"/>
      <c r="U6" s="148">
        <v>189</v>
      </c>
      <c r="V6" s="149">
        <v>1.6846271091264006E-3</v>
      </c>
      <c r="W6" s="35">
        <v>107871</v>
      </c>
      <c r="X6" s="149">
        <v>0.9614942375056823</v>
      </c>
      <c r="Y6" s="148">
        <v>3526</v>
      </c>
      <c r="Z6" s="151">
        <v>3.142854596179729E-2</v>
      </c>
      <c r="AA6" s="152">
        <v>111397</v>
      </c>
      <c r="AC6" s="153">
        <v>794</v>
      </c>
      <c r="AD6" s="154">
        <v>7.0772165325204339E-3</v>
      </c>
      <c r="AF6" s="153"/>
      <c r="AG6" s="154">
        <v>0</v>
      </c>
      <c r="AI6" s="147">
        <v>112191</v>
      </c>
      <c r="AJ6" s="161">
        <v>0.71135726695157053</v>
      </c>
      <c r="AL6" s="155" t="s">
        <v>27</v>
      </c>
      <c r="AM6" s="35">
        <v>55351</v>
      </c>
      <c r="AN6" s="156">
        <v>0.49336399532939362</v>
      </c>
      <c r="AO6" s="39">
        <v>2</v>
      </c>
      <c r="AP6" s="39">
        <v>1</v>
      </c>
      <c r="AQ6" s="157"/>
      <c r="AR6" s="157"/>
      <c r="AS6" s="39">
        <v>5</v>
      </c>
      <c r="AT6" s="157"/>
      <c r="AU6" s="39">
        <v>3</v>
      </c>
      <c r="AV6" s="157"/>
      <c r="AW6" s="157"/>
      <c r="AX6" s="158">
        <v>6</v>
      </c>
      <c r="AY6" s="158">
        <v>4</v>
      </c>
      <c r="AZ6" s="34" t="s">
        <v>2</v>
      </c>
      <c r="BA6" s="35">
        <v>31116</v>
      </c>
      <c r="BB6" s="160">
        <v>0.27734845041046075</v>
      </c>
      <c r="BC6" s="35">
        <v>24235</v>
      </c>
      <c r="BD6" s="159">
        <v>0.21601554491893288</v>
      </c>
    </row>
    <row r="7" spans="1:56" ht="17.100000000000001" customHeight="1" x14ac:dyDescent="0.2">
      <c r="A7" s="146" t="s">
        <v>80</v>
      </c>
      <c r="B7" s="147">
        <v>545335</v>
      </c>
      <c r="C7" s="148">
        <v>107761</v>
      </c>
      <c r="D7" s="149">
        <v>0.29240449999185963</v>
      </c>
      <c r="E7" s="150">
        <v>185612</v>
      </c>
      <c r="F7" s="149">
        <v>0.50364959542403143</v>
      </c>
      <c r="G7" s="148">
        <v>45800</v>
      </c>
      <c r="H7" s="149">
        <v>0.12427618618634916</v>
      </c>
      <c r="I7" s="148">
        <v>8113</v>
      </c>
      <c r="J7" s="149">
        <v>2.2014251059603727E-2</v>
      </c>
      <c r="K7" s="148">
        <v>5949</v>
      </c>
      <c r="L7" s="149">
        <v>1.6142336934991074E-2</v>
      </c>
      <c r="M7" s="144"/>
      <c r="N7" s="145"/>
      <c r="O7" s="144"/>
      <c r="P7" s="145"/>
      <c r="Q7" s="144"/>
      <c r="R7" s="145"/>
      <c r="S7" s="144"/>
      <c r="T7" s="145"/>
      <c r="U7" s="148">
        <v>426</v>
      </c>
      <c r="V7" s="149">
        <v>1.155931338763859E-3</v>
      </c>
      <c r="W7" s="35">
        <v>353661</v>
      </c>
      <c r="X7" s="149">
        <v>0.95964280093559884</v>
      </c>
      <c r="Y7" s="148">
        <v>14873</v>
      </c>
      <c r="Z7" s="151">
        <v>4.0357199064401113E-2</v>
      </c>
      <c r="AA7" s="152">
        <v>368534</v>
      </c>
      <c r="AC7" s="153"/>
      <c r="AD7" s="154">
        <v>0</v>
      </c>
      <c r="AF7" s="153"/>
      <c r="AG7" s="154">
        <v>0</v>
      </c>
      <c r="AI7" s="147">
        <v>368534</v>
      </c>
      <c r="AJ7" s="154">
        <v>0.67579377813637487</v>
      </c>
      <c r="AL7" s="155" t="s">
        <v>27</v>
      </c>
      <c r="AM7" s="35">
        <v>185612</v>
      </c>
      <c r="AN7" s="156">
        <v>0.50364959542403143</v>
      </c>
      <c r="AO7" s="39">
        <v>2</v>
      </c>
      <c r="AP7" s="39">
        <v>1</v>
      </c>
      <c r="AQ7" s="39">
        <v>3</v>
      </c>
      <c r="AR7" s="39">
        <v>5</v>
      </c>
      <c r="AS7" s="39">
        <v>6</v>
      </c>
      <c r="AT7" s="157"/>
      <c r="AU7" s="157"/>
      <c r="AV7" s="157"/>
      <c r="AW7" s="157"/>
      <c r="AX7" s="158">
        <v>7</v>
      </c>
      <c r="AY7" s="158">
        <v>4</v>
      </c>
      <c r="AZ7" s="34" t="s">
        <v>2</v>
      </c>
      <c r="BA7" s="35">
        <v>107761</v>
      </c>
      <c r="BB7" s="149">
        <v>0.29240449999185963</v>
      </c>
      <c r="BC7" s="35">
        <v>77851</v>
      </c>
      <c r="BD7" s="159">
        <v>0.21124509543217179</v>
      </c>
    </row>
    <row r="8" spans="1:56" ht="17.100000000000001" customHeight="1" x14ac:dyDescent="0.2">
      <c r="A8" s="146" t="s">
        <v>81</v>
      </c>
      <c r="B8" s="147">
        <v>100854</v>
      </c>
      <c r="C8" s="148">
        <v>24908</v>
      </c>
      <c r="D8" s="149">
        <v>0.36249326910482732</v>
      </c>
      <c r="E8" s="150">
        <v>34054</v>
      </c>
      <c r="F8" s="149">
        <v>0.49559763072489921</v>
      </c>
      <c r="G8" s="144"/>
      <c r="H8" s="145"/>
      <c r="I8" s="144"/>
      <c r="J8" s="145"/>
      <c r="K8" s="148">
        <v>1838</v>
      </c>
      <c r="L8" s="149">
        <v>2.6748941248380946E-2</v>
      </c>
      <c r="M8" s="144"/>
      <c r="N8" s="145"/>
      <c r="O8" s="148">
        <v>5157</v>
      </c>
      <c r="P8" s="149">
        <v>7.5051300336180932E-2</v>
      </c>
      <c r="Q8" s="144"/>
      <c r="R8" s="145"/>
      <c r="S8" s="144"/>
      <c r="T8" s="145"/>
      <c r="U8" s="148">
        <v>68</v>
      </c>
      <c r="V8" s="149">
        <v>9.8962350646893604E-4</v>
      </c>
      <c r="W8" s="35">
        <v>66025</v>
      </c>
      <c r="X8" s="149">
        <v>0.96088076492075736</v>
      </c>
      <c r="Y8" s="148">
        <v>2688</v>
      </c>
      <c r="Z8" s="151">
        <v>3.9119235079242649E-2</v>
      </c>
      <c r="AA8" s="152">
        <v>68713</v>
      </c>
      <c r="AC8" s="153"/>
      <c r="AD8" s="154">
        <v>0</v>
      </c>
      <c r="AF8" s="153"/>
      <c r="AG8" s="154">
        <v>0</v>
      </c>
      <c r="AI8" s="147">
        <v>68713</v>
      </c>
      <c r="AJ8" s="154">
        <v>0.68131159894500959</v>
      </c>
      <c r="AL8" s="155" t="s">
        <v>27</v>
      </c>
      <c r="AM8" s="35">
        <v>34054</v>
      </c>
      <c r="AN8" s="156">
        <v>0.49559763072489921</v>
      </c>
      <c r="AO8" s="39">
        <v>2</v>
      </c>
      <c r="AP8" s="39">
        <v>1</v>
      </c>
      <c r="AQ8" s="157"/>
      <c r="AR8" s="157"/>
      <c r="AS8" s="39">
        <v>5</v>
      </c>
      <c r="AT8" s="157"/>
      <c r="AU8" s="39">
        <v>3</v>
      </c>
      <c r="AV8" s="157"/>
      <c r="AW8" s="157"/>
      <c r="AX8" s="158">
        <v>6</v>
      </c>
      <c r="AY8" s="158">
        <v>4</v>
      </c>
      <c r="AZ8" s="34" t="s">
        <v>2</v>
      </c>
      <c r="BA8" s="35">
        <v>24908</v>
      </c>
      <c r="BB8" s="149">
        <v>0.36249326910482732</v>
      </c>
      <c r="BC8" s="35">
        <v>9146</v>
      </c>
      <c r="BD8" s="159">
        <v>0.13310436162007189</v>
      </c>
    </row>
    <row r="9" spans="1:56" ht="17.100000000000001" customHeight="1" x14ac:dyDescent="0.2">
      <c r="A9" s="163"/>
      <c r="B9" s="55"/>
      <c r="N9" s="164"/>
      <c r="O9" s="164"/>
      <c r="P9" s="164"/>
      <c r="Q9" s="164"/>
      <c r="R9" s="164"/>
      <c r="S9" s="164"/>
      <c r="T9" s="164"/>
      <c r="U9" s="55"/>
      <c r="V9" s="164"/>
      <c r="W9" s="55"/>
      <c r="X9" s="164"/>
      <c r="Y9" s="55"/>
      <c r="Z9" s="164"/>
      <c r="AA9" s="164"/>
      <c r="AC9" s="164"/>
      <c r="AD9" s="164"/>
      <c r="AM9" s="55"/>
      <c r="AN9" s="56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7"/>
      <c r="BA9" s="55"/>
      <c r="BB9" s="55"/>
      <c r="BC9" s="55"/>
    </row>
    <row r="11" spans="1:56" x14ac:dyDescent="0.2">
      <c r="B11" s="21" t="s">
        <v>50</v>
      </c>
      <c r="C11" s="21" t="s">
        <v>83</v>
      </c>
    </row>
    <row r="12" spans="1:56" x14ac:dyDescent="0.2">
      <c r="C12" s="165" t="s">
        <v>84</v>
      </c>
    </row>
  </sheetData>
  <mergeCells count="27">
    <mergeCell ref="AJ2:AJ4"/>
    <mergeCell ref="AL2:AN3"/>
    <mergeCell ref="AO2:AY3"/>
    <mergeCell ref="AZ2:BB3"/>
    <mergeCell ref="BC2:BD3"/>
    <mergeCell ref="W2:X3"/>
    <mergeCell ref="Y2:Z3"/>
    <mergeCell ref="AA2:AA3"/>
    <mergeCell ref="AC2:AD3"/>
    <mergeCell ref="AF2:AG3"/>
    <mergeCell ref="AI2:AI4"/>
    <mergeCell ref="K2:L2"/>
    <mergeCell ref="M2:N2"/>
    <mergeCell ref="O2:P2"/>
    <mergeCell ref="Q2:R2"/>
    <mergeCell ref="S2:T2"/>
    <mergeCell ref="U2:V3"/>
    <mergeCell ref="E1:F1"/>
    <mergeCell ref="M1:N1"/>
    <mergeCell ref="O1:P1"/>
    <mergeCell ref="Q1:R1"/>
    <mergeCell ref="S1:T1"/>
    <mergeCell ref="A2:A4"/>
    <mergeCell ref="C2:D2"/>
    <mergeCell ref="E2:F2"/>
    <mergeCell ref="G2:H2"/>
    <mergeCell ref="I2:J2"/>
  </mergeCells>
  <conditionalFormatting sqref="C6:C8">
    <cfRule type="cellIs" dxfId="67" priority="28" stopIfTrue="1" operator="equal">
      <formula>$AM6</formula>
    </cfRule>
  </conditionalFormatting>
  <conditionalFormatting sqref="D6:D8">
    <cfRule type="cellIs" dxfId="66" priority="29" stopIfTrue="1" operator="equal">
      <formula>$AN6</formula>
    </cfRule>
  </conditionalFormatting>
  <conditionalFormatting sqref="Q6:Q8 M6:M8 O6:O8">
    <cfRule type="cellIs" dxfId="65" priority="30" stopIfTrue="1" operator="equal">
      <formula>$AM6</formula>
    </cfRule>
  </conditionalFormatting>
  <conditionalFormatting sqref="R6:R8 H6:H8 N6:N8 P6:P8">
    <cfRule type="cellIs" dxfId="64" priority="31" stopIfTrue="1" operator="equal">
      <formula>$AN6</formula>
    </cfRule>
  </conditionalFormatting>
  <conditionalFormatting sqref="G6:G8">
    <cfRule type="cellIs" dxfId="63" priority="32" stopIfTrue="1" operator="equal">
      <formula>$AM6</formula>
    </cfRule>
  </conditionalFormatting>
  <conditionalFormatting sqref="I6:I8">
    <cfRule type="cellIs" dxfId="62" priority="34" stopIfTrue="1" operator="equal">
      <formula>$AM6</formula>
    </cfRule>
  </conditionalFormatting>
  <conditionalFormatting sqref="J6:J8">
    <cfRule type="cellIs" dxfId="61" priority="35" stopIfTrue="1" operator="equal">
      <formula>$AN6</formula>
    </cfRule>
  </conditionalFormatting>
  <conditionalFormatting sqref="K6:K8">
    <cfRule type="cellIs" dxfId="60" priority="36" stopIfTrue="1" operator="equal">
      <formula>$AM6</formula>
    </cfRule>
  </conditionalFormatting>
  <conditionalFormatting sqref="S6:S8">
    <cfRule type="cellIs" dxfId="59" priority="41" stopIfTrue="1" operator="equal">
      <formula>$AM6</formula>
    </cfRule>
  </conditionalFormatting>
  <conditionalFormatting sqref="L6:L8">
    <cfRule type="cellIs" dxfId="58" priority="45" stopIfTrue="1" operator="equal">
      <formula>$AN6</formula>
    </cfRule>
  </conditionalFormatting>
  <conditionalFormatting sqref="T6:T8">
    <cfRule type="cellIs" dxfId="57" priority="46" stopIfTrue="1" operator="equal">
      <formula>$AN6</formula>
    </cfRule>
  </conditionalFormatting>
  <conditionalFormatting sqref="AI6:AI8">
    <cfRule type="cellIs" dxfId="56" priority="48" stopIfTrue="1" operator="notEqual">
      <formula>#REF!</formula>
    </cfRule>
  </conditionalFormatting>
  <conditionalFormatting sqref="AC6:AC8 AF6:AF8">
    <cfRule type="cellIs" dxfId="55" priority="49" stopIfTrue="1" operator="equal">
      <formula>0</formula>
    </cfRule>
  </conditionalFormatting>
  <conditionalFormatting sqref="AD6:AD8 AG6:AG8">
    <cfRule type="cellIs" dxfId="54" priority="50" stopIfTrue="1" operator="equal">
      <formula>0</formula>
    </cfRule>
  </conditionalFormatting>
  <conditionalFormatting sqref="AL6:AL8 AZ6:AZ8">
    <cfRule type="cellIs" dxfId="53" priority="17" stopIfTrue="1" operator="equal">
      <formula>$C$2</formula>
    </cfRule>
  </conditionalFormatting>
  <conditionalFormatting sqref="AL6:AL8 AZ6:AZ8">
    <cfRule type="cellIs" dxfId="52" priority="14" stopIfTrue="1" operator="equal">
      <formula>$E$2</formula>
    </cfRule>
    <cfRule type="cellIs" dxfId="51" priority="15" stopIfTrue="1" operator="equal">
      <formula>$G$2</formula>
    </cfRule>
    <cfRule type="cellIs" dxfId="50" priority="16" stopIfTrue="1" operator="equal">
      <formula>$K$2</formula>
    </cfRule>
  </conditionalFormatting>
  <conditionalFormatting sqref="E6:E8">
    <cfRule type="cellIs" dxfId="49" priority="8" stopIfTrue="1" operator="equal">
      <formula>$AM6</formula>
    </cfRule>
  </conditionalFormatting>
  <conditionalFormatting sqref="F6:F8">
    <cfRule type="cellIs" dxfId="48" priority="7" stopIfTrue="1" operator="equal">
      <formula>$AN6</formula>
    </cfRule>
  </conditionalFormatting>
  <conditionalFormatting sqref="AL6:AL8 AZ6:AZ8">
    <cfRule type="cellIs" dxfId="47" priority="2" stopIfTrue="1" operator="equal">
      <formula>$S$2</formula>
    </cfRule>
    <cfRule type="cellIs" dxfId="46" priority="3" stopIfTrue="1" operator="equal">
      <formula>$Q$2</formula>
    </cfRule>
    <cfRule type="cellIs" dxfId="45" priority="4" stopIfTrue="1" operator="equal">
      <formula>$O$2</formula>
    </cfRule>
    <cfRule type="cellIs" dxfId="44" priority="5" stopIfTrue="1" operator="equal">
      <formula>$I$2</formula>
    </cfRule>
    <cfRule type="cellIs" dxfId="43" priority="6" stopIfTrue="1" operator="equal">
      <formula>$M$2</formula>
    </cfRule>
    <cfRule type="cellIs" dxfId="42" priority="18" stopIfTrue="1" operator="equal">
      <formula>$C$2</formula>
    </cfRule>
    <cfRule type="cellIs" dxfId="41" priority="42" stopIfTrue="1" operator="equal">
      <formula>$E$2</formula>
    </cfRule>
    <cfRule type="cellIs" dxfId="40" priority="43" stopIfTrue="1" operator="equal">
      <formula>$G$2</formula>
    </cfRule>
    <cfRule type="cellIs" dxfId="39" priority="44" stopIfTrue="1" operator="equal">
      <formula>$K$2</formula>
    </cfRule>
  </conditionalFormatting>
  <conditionalFormatting sqref="C5">
    <cfRule type="cellIs" dxfId="38" priority="132" stopIfTrue="1" operator="equal">
      <formula>#REF!</formula>
    </cfRule>
    <cfRule type="cellIs" dxfId="37" priority="133" stopIfTrue="1" operator="equal">
      <formula>#REF!</formula>
    </cfRule>
    <cfRule type="cellIs" dxfId="36" priority="134" stopIfTrue="1" operator="equal">
      <formula>#REF!</formula>
    </cfRule>
  </conditionalFormatting>
  <conditionalFormatting sqref="D5">
    <cfRule type="cellIs" dxfId="35" priority="135" stopIfTrue="1" operator="equal">
      <formula>#REF!</formula>
    </cfRule>
  </conditionalFormatting>
  <conditionalFormatting sqref="E5">
    <cfRule type="cellIs" dxfId="34" priority="136" stopIfTrue="1" operator="equal">
      <formula>#REF!</formula>
    </cfRule>
  </conditionalFormatting>
  <conditionalFormatting sqref="F5">
    <cfRule type="cellIs" dxfId="33" priority="137" stopIfTrue="1" operator="equal">
      <formula>#REF!</formula>
    </cfRule>
  </conditionalFormatting>
  <conditionalFormatting sqref="I5 K5 G5 M5 O5 Q5 S5 U5">
    <cfRule type="cellIs" dxfId="32" priority="138" stopIfTrue="1" operator="equal">
      <formula>#REF!</formula>
    </cfRule>
  </conditionalFormatting>
  <conditionalFormatting sqref="H5 J5 N5 L5 P5 R5 T5">
    <cfRule type="cellIs" dxfId="31" priority="146" stopIfTrue="1" operator="equal">
      <formula>#REF!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"/>
  <sheetViews>
    <sheetView workbookViewId="0">
      <selection activeCell="E4" sqref="E4:T4"/>
    </sheetView>
  </sheetViews>
  <sheetFormatPr baseColWidth="10" defaultRowHeight="15" x14ac:dyDescent="0.25"/>
  <cols>
    <col min="1" max="1" width="9.7109375" style="229" customWidth="1"/>
    <col min="2" max="2" width="23.140625" style="229" bestFit="1" customWidth="1"/>
    <col min="3" max="3" width="9.7109375" style="229" customWidth="1"/>
    <col min="4" max="4" width="29.140625" style="229" bestFit="1" customWidth="1"/>
    <col min="5" max="5" width="9.7109375" style="229" customWidth="1"/>
    <col min="6" max="20" width="10.7109375" style="229" customWidth="1"/>
    <col min="21" max="16384" width="11.42578125" style="229"/>
  </cols>
  <sheetData>
    <row r="1" spans="1:20" ht="36" x14ac:dyDescent="0.25">
      <c r="A1" s="238" t="s">
        <v>106</v>
      </c>
      <c r="B1" s="238" t="s">
        <v>121</v>
      </c>
      <c r="C1" s="238" t="s">
        <v>1</v>
      </c>
      <c r="D1" s="238" t="s">
        <v>122</v>
      </c>
      <c r="E1" s="238" t="s">
        <v>2</v>
      </c>
      <c r="F1" s="238" t="s">
        <v>17</v>
      </c>
      <c r="G1" s="238" t="s">
        <v>18</v>
      </c>
      <c r="H1" s="238" t="s">
        <v>19</v>
      </c>
      <c r="I1" s="238" t="s">
        <v>20</v>
      </c>
      <c r="J1" s="238" t="s">
        <v>21</v>
      </c>
      <c r="K1" s="238" t="s">
        <v>22</v>
      </c>
      <c r="L1" s="238" t="s">
        <v>23</v>
      </c>
      <c r="M1" s="238" t="s">
        <v>24</v>
      </c>
      <c r="N1" s="238" t="s">
        <v>123</v>
      </c>
      <c r="O1" s="238" t="s">
        <v>26</v>
      </c>
      <c r="P1" s="238" t="s">
        <v>124</v>
      </c>
      <c r="Q1" s="239" t="s">
        <v>125</v>
      </c>
      <c r="R1" s="239" t="s">
        <v>111</v>
      </c>
      <c r="S1" s="238" t="s">
        <v>6</v>
      </c>
      <c r="T1" s="238" t="s">
        <v>7</v>
      </c>
    </row>
    <row r="2" spans="1:20" x14ac:dyDescent="0.25">
      <c r="A2" s="240" t="s">
        <v>146</v>
      </c>
      <c r="B2" s="240" t="s">
        <v>9</v>
      </c>
      <c r="C2" s="240">
        <v>107</v>
      </c>
      <c r="D2" s="240" t="s">
        <v>9</v>
      </c>
      <c r="E2" s="240">
        <v>71602</v>
      </c>
      <c r="F2" s="240">
        <v>99895</v>
      </c>
      <c r="G2" s="240">
        <v>18975</v>
      </c>
      <c r="H2" s="240">
        <v>12098</v>
      </c>
      <c r="I2" s="240">
        <v>9392</v>
      </c>
      <c r="J2" s="240">
        <v>10731</v>
      </c>
      <c r="K2" s="240">
        <v>12880</v>
      </c>
      <c r="L2" s="240">
        <v>21356</v>
      </c>
      <c r="M2" s="240">
        <v>9333</v>
      </c>
      <c r="N2" s="240">
        <v>15914</v>
      </c>
      <c r="O2" s="240">
        <v>1929</v>
      </c>
      <c r="P2" s="240">
        <v>2233</v>
      </c>
      <c r="Q2" s="240">
        <v>0</v>
      </c>
      <c r="R2" s="240">
        <v>480</v>
      </c>
      <c r="S2" s="240">
        <v>14000</v>
      </c>
      <c r="T2" s="240">
        <v>300818</v>
      </c>
    </row>
    <row r="3" spans="1:20" x14ac:dyDescent="0.25">
      <c r="A3" s="240">
        <v>35</v>
      </c>
      <c r="B3" s="240" t="s">
        <v>8</v>
      </c>
      <c r="C3" s="240">
        <v>55</v>
      </c>
      <c r="D3" s="240" t="s">
        <v>8</v>
      </c>
      <c r="E3" s="240">
        <v>22143</v>
      </c>
      <c r="F3" s="240">
        <v>31945</v>
      </c>
      <c r="G3" s="240">
        <v>2944</v>
      </c>
      <c r="H3" s="240">
        <v>9303</v>
      </c>
      <c r="I3" s="240">
        <v>2347</v>
      </c>
      <c r="J3" s="240">
        <v>3197</v>
      </c>
      <c r="K3" s="240">
        <v>4758</v>
      </c>
      <c r="L3" s="240">
        <v>6986</v>
      </c>
      <c r="M3" s="240">
        <v>2680</v>
      </c>
      <c r="N3" s="240">
        <v>4512</v>
      </c>
      <c r="O3" s="240">
        <v>796</v>
      </c>
      <c r="P3" s="240">
        <v>319</v>
      </c>
      <c r="Q3" s="240">
        <v>0</v>
      </c>
      <c r="R3" s="240">
        <v>186</v>
      </c>
      <c r="S3" s="240">
        <v>4460</v>
      </c>
      <c r="T3" s="240">
        <v>96576</v>
      </c>
    </row>
    <row r="4" spans="1:20" x14ac:dyDescent="0.25">
      <c r="A4" s="240">
        <v>45</v>
      </c>
      <c r="B4" s="240" t="s">
        <v>10</v>
      </c>
      <c r="C4" s="240">
        <v>119</v>
      </c>
      <c r="D4" s="240" t="s">
        <v>10</v>
      </c>
      <c r="E4" s="240">
        <v>15216</v>
      </c>
      <c r="F4" s="240">
        <v>18186</v>
      </c>
      <c r="G4" s="240">
        <v>1958</v>
      </c>
      <c r="H4" s="240">
        <v>4346</v>
      </c>
      <c r="I4" s="240">
        <v>1372</v>
      </c>
      <c r="J4" s="240">
        <v>4801</v>
      </c>
      <c r="K4" s="240">
        <v>3712</v>
      </c>
      <c r="L4" s="240">
        <v>3163</v>
      </c>
      <c r="M4" s="240">
        <v>1482</v>
      </c>
      <c r="N4" s="240">
        <v>2318</v>
      </c>
      <c r="O4" s="240">
        <v>1780</v>
      </c>
      <c r="P4" s="240">
        <v>167</v>
      </c>
      <c r="Q4" s="240">
        <v>0</v>
      </c>
      <c r="R4" s="240">
        <v>81</v>
      </c>
      <c r="S4" s="240">
        <v>2556</v>
      </c>
      <c r="T4" s="240">
        <v>61138</v>
      </c>
    </row>
    <row r="5" spans="1:20" x14ac:dyDescent="0.25">
      <c r="A5" s="219"/>
      <c r="B5" s="219"/>
      <c r="C5" s="219"/>
      <c r="D5" s="219"/>
    </row>
  </sheetData>
  <pageMargins left="0.23622047244094491" right="0.23622047244094491" top="0.74803149606299213" bottom="0.74803149606299213" header="0.31496062992125984" footer="0.31496062992125984"/>
  <pageSetup scale="53" fitToHeight="0" orientation="landscape" r:id="rId1"/>
  <headerFoot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3"/>
  <sheetViews>
    <sheetView workbookViewId="0">
      <selection activeCell="BC20" sqref="BC20"/>
    </sheetView>
  </sheetViews>
  <sheetFormatPr baseColWidth="10" defaultColWidth="9.140625" defaultRowHeight="12.75" x14ac:dyDescent="0.2"/>
  <cols>
    <col min="1" max="1" width="11.28515625" style="21" customWidth="1"/>
    <col min="2" max="2" width="25.7109375" style="21" customWidth="1"/>
    <col min="3" max="3" width="10.140625" style="21" customWidth="1"/>
    <col min="4" max="4" width="10.28515625" style="21" customWidth="1"/>
    <col min="5" max="5" width="13.7109375" style="21" customWidth="1"/>
    <col min="6" max="6" width="11.140625" style="21" customWidth="1"/>
    <col min="7" max="17" width="9.140625" style="21" customWidth="1"/>
    <col min="18" max="18" width="14.5703125" style="21" customWidth="1"/>
    <col min="19" max="19" width="11.28515625" style="21" customWidth="1"/>
    <col min="20" max="20" width="8" style="21" customWidth="1"/>
    <col min="21" max="21" width="10.5703125" style="21" customWidth="1"/>
    <col min="22" max="22" width="9.140625" style="21" customWidth="1"/>
    <col min="23" max="23" width="9.5703125" style="21" customWidth="1"/>
    <col min="24" max="24" width="9.42578125" style="21" customWidth="1"/>
    <col min="25" max="25" width="10.140625" style="21" customWidth="1"/>
    <col min="26" max="26" width="10.42578125" style="21" customWidth="1"/>
    <col min="27" max="27" width="9.42578125" style="21" customWidth="1"/>
    <col min="28" max="28" width="15.28515625" style="21" customWidth="1"/>
    <col min="29" max="29" width="16.140625" style="21" customWidth="1"/>
    <col min="30" max="30" width="11.5703125" style="21" customWidth="1"/>
    <col min="31" max="31" width="9.140625" style="21" hidden="1" customWidth="1"/>
    <col min="32" max="32" width="12.7109375" style="21" hidden="1" customWidth="1"/>
    <col min="33" max="33" width="13" style="21" customWidth="1"/>
    <col min="34" max="35" width="9.140625" style="21" customWidth="1"/>
    <col min="36" max="50" width="9.140625" style="21" hidden="1" customWidth="1"/>
    <col min="51" max="51" width="13.85546875" style="21" hidden="1" customWidth="1"/>
    <col min="52" max="53" width="9.140625" style="21" hidden="1" customWidth="1"/>
    <col min="54" max="54" width="12.28515625" style="21" hidden="1" customWidth="1"/>
    <col min="55" max="55" width="12.28515625" style="21" customWidth="1"/>
    <col min="56" max="57" width="9.140625" style="21" hidden="1" customWidth="1"/>
    <col min="58" max="16384" width="9.140625" style="21"/>
  </cols>
  <sheetData>
    <row r="1" spans="1:61" ht="38.25" x14ac:dyDescent="0.2">
      <c r="A1" s="2" t="s">
        <v>11</v>
      </c>
      <c r="B1" s="2" t="s">
        <v>12</v>
      </c>
      <c r="C1" s="3" t="s">
        <v>13</v>
      </c>
      <c r="D1" s="3" t="s">
        <v>14</v>
      </c>
      <c r="E1" s="3" t="s">
        <v>15</v>
      </c>
      <c r="F1" s="3" t="s">
        <v>16</v>
      </c>
      <c r="G1" s="4" t="s">
        <v>2</v>
      </c>
      <c r="H1" s="5" t="s">
        <v>17</v>
      </c>
      <c r="I1" s="6" t="s">
        <v>18</v>
      </c>
      <c r="J1" s="7" t="s">
        <v>19</v>
      </c>
      <c r="K1" s="8" t="s">
        <v>20</v>
      </c>
      <c r="L1" s="9" t="s">
        <v>21</v>
      </c>
      <c r="M1" s="10" t="s">
        <v>22</v>
      </c>
      <c r="N1" s="11" t="s">
        <v>23</v>
      </c>
      <c r="O1" s="12" t="s">
        <v>24</v>
      </c>
      <c r="P1" s="13" t="s">
        <v>25</v>
      </c>
      <c r="Q1" s="14" t="s">
        <v>26</v>
      </c>
      <c r="R1" s="5" t="s">
        <v>27</v>
      </c>
      <c r="S1" s="5" t="s">
        <v>28</v>
      </c>
      <c r="T1" s="5" t="s">
        <v>29</v>
      </c>
      <c r="U1" s="5" t="s">
        <v>30</v>
      </c>
      <c r="V1" s="15" t="s">
        <v>31</v>
      </c>
      <c r="W1" s="16" t="s">
        <v>32</v>
      </c>
      <c r="X1" s="17" t="s">
        <v>33</v>
      </c>
      <c r="Y1" s="18" t="s">
        <v>34</v>
      </c>
      <c r="Z1" s="16" t="s">
        <v>35</v>
      </c>
      <c r="AA1" s="16" t="s">
        <v>36</v>
      </c>
      <c r="AB1" s="16" t="s">
        <v>37</v>
      </c>
      <c r="AC1" s="5" t="s">
        <v>27</v>
      </c>
      <c r="AD1" s="15" t="s">
        <v>31</v>
      </c>
      <c r="AE1" s="19" t="s">
        <v>38</v>
      </c>
      <c r="AF1" s="19" t="s">
        <v>39</v>
      </c>
      <c r="AG1" s="20" t="s">
        <v>40</v>
      </c>
      <c r="AH1" s="20" t="s">
        <v>41</v>
      </c>
      <c r="AI1" s="20" t="s">
        <v>42</v>
      </c>
      <c r="AJ1" s="4" t="s">
        <v>2</v>
      </c>
      <c r="AK1" s="5" t="s">
        <v>17</v>
      </c>
      <c r="AL1" s="6" t="s">
        <v>18</v>
      </c>
      <c r="AM1" s="7" t="s">
        <v>19</v>
      </c>
      <c r="AN1" s="8" t="s">
        <v>20</v>
      </c>
      <c r="AO1" s="9" t="s">
        <v>21</v>
      </c>
      <c r="AP1" s="10" t="s">
        <v>22</v>
      </c>
      <c r="AQ1" s="11" t="s">
        <v>23</v>
      </c>
      <c r="AR1" s="12" t="s">
        <v>24</v>
      </c>
      <c r="AS1" s="13" t="s">
        <v>25</v>
      </c>
      <c r="AT1" s="14" t="s">
        <v>26</v>
      </c>
      <c r="AU1" s="16" t="s">
        <v>32</v>
      </c>
      <c r="AV1" s="17" t="s">
        <v>33</v>
      </c>
      <c r="AW1" s="19" t="s">
        <v>43</v>
      </c>
      <c r="AX1" s="19" t="s">
        <v>44</v>
      </c>
      <c r="AY1" s="5" t="s">
        <v>27</v>
      </c>
      <c r="AZ1" s="15" t="s">
        <v>31</v>
      </c>
      <c r="BA1" s="19" t="s">
        <v>38</v>
      </c>
      <c r="BB1" s="19" t="s">
        <v>39</v>
      </c>
      <c r="BC1" s="20" t="s">
        <v>40</v>
      </c>
      <c r="BD1" s="19" t="s">
        <v>45</v>
      </c>
      <c r="BE1" s="19" t="s">
        <v>46</v>
      </c>
      <c r="BF1" s="20" t="s">
        <v>41</v>
      </c>
      <c r="BG1" s="20" t="s">
        <v>42</v>
      </c>
      <c r="BH1" s="20" t="s">
        <v>47</v>
      </c>
      <c r="BI1" s="20" t="s">
        <v>48</v>
      </c>
    </row>
    <row r="2" spans="1:61" x14ac:dyDescent="0.2">
      <c r="A2" s="22">
        <v>55</v>
      </c>
      <c r="B2" s="23" t="s">
        <v>8</v>
      </c>
      <c r="C2" s="24">
        <v>168287</v>
      </c>
      <c r="D2" s="22">
        <v>271</v>
      </c>
      <c r="E2" s="22">
        <v>271</v>
      </c>
      <c r="F2" s="25">
        <f t="shared" ref="F2" si="0">E2/D2</f>
        <v>1</v>
      </c>
      <c r="G2" s="26">
        <v>25679</v>
      </c>
      <c r="H2" s="27">
        <v>34290</v>
      </c>
      <c r="I2" s="27">
        <v>3114</v>
      </c>
      <c r="J2" s="27">
        <v>8282</v>
      </c>
      <c r="K2" s="27">
        <v>1996</v>
      </c>
      <c r="L2" s="27">
        <v>2842</v>
      </c>
      <c r="M2" s="27">
        <v>2651</v>
      </c>
      <c r="N2" s="27">
        <v>6231</v>
      </c>
      <c r="O2" s="27">
        <v>2475</v>
      </c>
      <c r="P2" s="27">
        <v>3951</v>
      </c>
      <c r="Q2" s="27">
        <v>622</v>
      </c>
      <c r="R2" s="27">
        <v>76</v>
      </c>
      <c r="S2" s="27">
        <v>274</v>
      </c>
      <c r="T2" s="27">
        <v>14</v>
      </c>
      <c r="U2" s="27">
        <v>12</v>
      </c>
      <c r="V2" s="38"/>
      <c r="W2" s="28"/>
      <c r="X2" s="28"/>
      <c r="Y2" s="27">
        <v>190</v>
      </c>
      <c r="Z2" s="27">
        <v>3915</v>
      </c>
      <c r="AA2" s="29">
        <f t="shared" ref="AA2" si="1">SUM(G2:Z2)</f>
        <v>96614</v>
      </c>
      <c r="AB2" s="30">
        <f t="shared" ref="AB2" si="2">AA2/C2</f>
        <v>0.57410257476810445</v>
      </c>
      <c r="AC2" s="26">
        <f t="shared" ref="AC2" si="3">H2+K2+M2+SUM(R2:U2)</f>
        <v>39313</v>
      </c>
      <c r="AD2" s="31"/>
      <c r="AE2" s="32" t="str">
        <f t="shared" ref="AE2" si="4">IF(AJ2=1,$G$1,IF(AK2=1,$H$1,IF(AL2=1,$I$1,IF(AM2=1,$J$1,IF(AN2=1,$K$1,IF(AO2=1,$L$1,IF(AP2=1,$M$1,IF(AQ2=1,$N$1,"otro"))))))))</f>
        <v>otro</v>
      </c>
      <c r="AF2" s="33" t="str">
        <f t="shared" ref="AF2" si="5">IF(AR2=1,$O$1,IF(AS2=1,$P$1,IF(AT2=1,$Q$1,IF(AU2=1,$W$1,IF(AV2=1,$X$1,IF(AX2=1,$Z$1,IF(AY2=1,$AC$1,IF(AZ2=1,$AD$1,"ninguno"))))))))</f>
        <v>PRI-PVEM-NA</v>
      </c>
      <c r="AG2" s="34" t="str">
        <f t="shared" ref="AG2" si="6">IF(AE2="otro",IF(AF2="ninguno","nada",AF2),AE2)</f>
        <v>PRI-PVEM-NA</v>
      </c>
      <c r="AH2" s="35">
        <f t="shared" ref="AH2" si="7">MAX(G2:Z2,AC2,AD2)</f>
        <v>39313</v>
      </c>
      <c r="AI2" s="36">
        <f t="shared" ref="AI2" si="8">AH2/AA2</f>
        <v>0.40690790154635975</v>
      </c>
      <c r="AJ2" s="37">
        <f>RANK(G2,($G2,$I2,$J2,$L2,$N2,$O2,$P2,$Q2,$W2,$X2,$Y2,$Z2,$AC2))</f>
        <v>2</v>
      </c>
      <c r="AK2" s="38"/>
      <c r="AL2" s="39">
        <f>RANK(I2,($G2,$I2,$J2,$L2,$N2,$O2,$P2,$Q2,$W2,$X2,$Y2,$Z2,$AC2))</f>
        <v>7</v>
      </c>
      <c r="AM2" s="39">
        <f>RANK(J2,($G2,$I2,$J2,$L2,$N2,$O2,$P2,$Q2,$W2,$X2,$Y2,$Z2,$AC2))</f>
        <v>3</v>
      </c>
      <c r="AN2" s="28"/>
      <c r="AO2" s="39">
        <f>RANK(L2,($G2,$I2,$J2,$L2,$N2,$O2,$P2,$Q2,$W2,$X2,$Y2,$Z2,$AC2))</f>
        <v>8</v>
      </c>
      <c r="AP2" s="28"/>
      <c r="AQ2" s="39">
        <f>RANK(N2,($G2,$I2,$J2,$L2,$N2,$O2,$P2,$Q2,$W2,$X2,$Y2,$Z2,$AC2))</f>
        <v>4</v>
      </c>
      <c r="AR2" s="39">
        <f>RANK(O2,($G2,$I2,$J2,$L2,$N2,$O2,$P2,$Q2,$W2,$X2,$Y2,$Z2,$AC2))</f>
        <v>9</v>
      </c>
      <c r="AS2" s="39">
        <f>RANK(P2,($G2,$I2,$J2,$L2,$N2,$O2,$P2,$Q2,$W2,$X2,$Y2,$Z2,$AC2))</f>
        <v>5</v>
      </c>
      <c r="AT2" s="39">
        <f>RANK(Q2,($G2,$I2,$J2,$L2,$N2,$O2,$P2,$Q2,$W2,$X2,$Y2,$Z2,$AC2))</f>
        <v>10</v>
      </c>
      <c r="AU2" s="28"/>
      <c r="AV2" s="28"/>
      <c r="AW2" s="39">
        <f>RANK(Y2,($G2,$I2,$J2,$L2,$N2,$O2,$P2,$Q2,$W2,$X2,$Y2,$Z2,$AC2))</f>
        <v>11</v>
      </c>
      <c r="AX2" s="39">
        <f>RANK(Z2,($G2,$I2,$J2,$L2,$N2,$O2,$P2,$Q2,$W2,$X2,$Y2,$Z2,$AC2))</f>
        <v>6</v>
      </c>
      <c r="AY2" s="39">
        <f>RANK(AC2,($G2,$I2,$J2,$L2,$N2,$O2,$P2,$Q2,$W2,$X2,$Y2,$Z2,$AC2))</f>
        <v>1</v>
      </c>
      <c r="AZ2" s="31"/>
      <c r="BA2" s="32" t="str">
        <f t="shared" ref="BA2" si="9">IF(AJ2=2,$G$1,IF(AK2=2,$H$1,IF(AL2=2,$I$1,IF(AM2=2,$J$1,IF(AN2=2,$K$1,IF(AO2=2,$L$1,IF(AP2=2,$M$1,IF(AQ2=2,$N$1,"otro"))))))))</f>
        <v>PAN</v>
      </c>
      <c r="BB2" s="34" t="str">
        <f t="shared" ref="BB2" si="10">IF(AR2=2,$O$1,IF(AS2=2,$P$1,IF(AT2=2,$Q$1,IF(AU2=2,$W$1,IF(AV2=2,$X$1,IF(AX2=2,$Z$1,IF(AY2=2,$AC$1,IF(AZ2=2,$AD$1,"ninguno"))))))))</f>
        <v>ninguno</v>
      </c>
      <c r="BC2" s="34" t="str">
        <f t="shared" ref="BC2" si="11">IF(BA2="otro",IF(BB2="ninguno","nada",BB2),BA2)</f>
        <v>PAN</v>
      </c>
      <c r="BD2" s="35">
        <f t="shared" ref="BD2" si="12">IF(AJ2=2,G2,IF(AK2=2,H2,IF(AL2=2,I2,IF(AM2=2,J2,IF(AN2=2,K2,IF(AO2=2,L2,IF(AP2=2,M2,IF(AQ2=2,N2,"otro"))))))))</f>
        <v>25679</v>
      </c>
      <c r="BE2" s="35" t="str">
        <f t="shared" ref="BE2" si="13">IF(AR2=2,O2,IF(AS2=2,P2,IF(AT2=2,Q2,IF(AU2=2,W2,IF(AV2=2,X2,IF(AX2=2,Z2,IF(AY2=2,AC2,IF(AZ2=2,AD2,"ninguno"))))))))</f>
        <v>ninguno</v>
      </c>
      <c r="BF2" s="35">
        <f t="shared" ref="BF2" si="14">IF(BD2="otro",IF(BE2="ninguno","nada",BE2),BD2)</f>
        <v>25679</v>
      </c>
      <c r="BG2" s="40">
        <f t="shared" ref="BG2" si="15">BF2/AA2</f>
        <v>0.26578963711263376</v>
      </c>
      <c r="BH2" s="41">
        <f t="shared" ref="BH2:BI2" si="16">AH2-BF2</f>
        <v>13634</v>
      </c>
      <c r="BI2" s="40">
        <f t="shared" si="16"/>
        <v>0.14111826443372599</v>
      </c>
    </row>
    <row r="3" spans="1:61" x14ac:dyDescent="0.2">
      <c r="A3" s="22">
        <v>107</v>
      </c>
      <c r="B3" s="23" t="s">
        <v>9</v>
      </c>
      <c r="C3" s="24">
        <v>588778</v>
      </c>
      <c r="D3" s="22">
        <v>931</v>
      </c>
      <c r="E3" s="22">
        <v>931</v>
      </c>
      <c r="F3" s="25">
        <f t="shared" ref="F3:F5" si="17">E3/D3</f>
        <v>1</v>
      </c>
      <c r="G3" s="26">
        <v>81735</v>
      </c>
      <c r="H3" s="27">
        <v>104321</v>
      </c>
      <c r="I3" s="27">
        <v>20162</v>
      </c>
      <c r="J3" s="27">
        <v>12456</v>
      </c>
      <c r="K3" s="27">
        <v>7706</v>
      </c>
      <c r="L3" s="27">
        <v>8999</v>
      </c>
      <c r="M3" s="27">
        <v>9522</v>
      </c>
      <c r="N3" s="27">
        <v>17600</v>
      </c>
      <c r="O3" s="27">
        <v>7878</v>
      </c>
      <c r="P3" s="27">
        <v>13383</v>
      </c>
      <c r="Q3" s="27">
        <v>1683</v>
      </c>
      <c r="R3" s="27">
        <v>377</v>
      </c>
      <c r="S3" s="27">
        <v>942</v>
      </c>
      <c r="T3" s="27">
        <v>101</v>
      </c>
      <c r="U3" s="27">
        <v>36</v>
      </c>
      <c r="V3" s="38"/>
      <c r="W3" s="28"/>
      <c r="X3" s="28"/>
      <c r="Y3" s="27">
        <v>385</v>
      </c>
      <c r="Z3" s="27">
        <v>12398</v>
      </c>
      <c r="AA3" s="29">
        <f t="shared" ref="AA3:AA4" si="18">SUM(G3:Z3)</f>
        <v>299684</v>
      </c>
      <c r="AB3" s="30">
        <f t="shared" ref="AB3:AB4" si="19">AA3/C3</f>
        <v>0.50899320287103123</v>
      </c>
      <c r="AC3" s="26">
        <f t="shared" ref="AC3" si="20">H3+K3+M3+SUM(R3:U3)</f>
        <v>123005</v>
      </c>
      <c r="AD3" s="31"/>
      <c r="AE3" s="32" t="str">
        <f t="shared" ref="AE3:AE4" si="21">IF(AJ3=1,$G$1,IF(AK3=1,$H$1,IF(AL3=1,$I$1,IF(AM3=1,$J$1,IF(AN3=1,$K$1,IF(AO3=1,$L$1,IF(AP3=1,$M$1,IF(AQ3=1,$N$1,"otro"))))))))</f>
        <v>otro</v>
      </c>
      <c r="AF3" s="33" t="str">
        <f t="shared" ref="AF3:AF4" si="22">IF(AR3=1,$O$1,IF(AS3=1,$P$1,IF(AT3=1,$Q$1,IF(AU3=1,$W$1,IF(AV3=1,$X$1,IF(AX3=1,$Z$1,IF(AY3=1,$AC$1,IF(AZ3=1,$AD$1,"ninguno"))))))))</f>
        <v>PRI-PVEM-NA</v>
      </c>
      <c r="AG3" s="34" t="str">
        <f t="shared" ref="AG3:AG4" si="23">IF(AE3="otro",IF(AF3="ninguno","nada",AF3),AE3)</f>
        <v>PRI-PVEM-NA</v>
      </c>
      <c r="AH3" s="35">
        <f t="shared" ref="AH3:AH4" si="24">MAX(G3:Z3,AC3,AD3)</f>
        <v>123005</v>
      </c>
      <c r="AI3" s="36">
        <f t="shared" ref="AI3:AI4" si="25">AH3/AA3</f>
        <v>0.4104490062866219</v>
      </c>
      <c r="AJ3" s="37">
        <f>RANK(G3,($G3,$I3,$J3,$L3,$N3,$O3,$P3,$Q3,$W3,$X3,$Y3,$Z3,$AC3))</f>
        <v>2</v>
      </c>
      <c r="AK3" s="38"/>
      <c r="AL3" s="39">
        <f>RANK(I3,($G3,$I3,$J3,$L3,$N3,$O3,$P3,$Q3,$W3,$X3,$Y3,$Z3,$AC3))</f>
        <v>3</v>
      </c>
      <c r="AM3" s="39">
        <f>RANK(J3,($G3,$I3,$J3,$L3,$N3,$O3,$P3,$Q3,$W3,$X3,$Y3,$Z3,$AC3))</f>
        <v>6</v>
      </c>
      <c r="AN3" s="28"/>
      <c r="AO3" s="39">
        <f>RANK(L3,($G3,$I3,$J3,$L3,$N3,$O3,$P3,$Q3,$W3,$X3,$Y3,$Z3,$AC3))</f>
        <v>8</v>
      </c>
      <c r="AP3" s="28"/>
      <c r="AQ3" s="39">
        <f>RANK(N3,($G3,$I3,$J3,$L3,$N3,$O3,$P3,$Q3,$W3,$X3,$Y3,$Z3,$AC3))</f>
        <v>4</v>
      </c>
      <c r="AR3" s="39">
        <f>RANK(O3,($G3,$I3,$J3,$L3,$N3,$O3,$P3,$Q3,$W3,$X3,$Y3,$Z3,$AC3))</f>
        <v>9</v>
      </c>
      <c r="AS3" s="39">
        <f>RANK(P3,($G3,$I3,$J3,$L3,$N3,$O3,$P3,$Q3,$W3,$X3,$Y3,$Z3,$AC3))</f>
        <v>5</v>
      </c>
      <c r="AT3" s="39">
        <f>RANK(Q3,($G3,$I3,$J3,$L3,$N3,$O3,$P3,$Q3,$W3,$X3,$Y3,$Z3,$AC3))</f>
        <v>10</v>
      </c>
      <c r="AU3" s="28"/>
      <c r="AV3" s="28"/>
      <c r="AW3" s="39">
        <f>RANK(Y3,($G3,$I3,$J3,$L3,$N3,$O3,$P3,$Q3,$W3,$X3,$Y3,$Z3,$AC3))</f>
        <v>11</v>
      </c>
      <c r="AX3" s="39">
        <f>RANK(Z3,($G3,$I3,$J3,$L3,$N3,$O3,$P3,$Q3,$W3,$X3,$Y3,$Z3,$AC3))</f>
        <v>7</v>
      </c>
      <c r="AY3" s="39">
        <f>RANK(AC3,($G3,$I3,$J3,$L3,$N3,$O3,$P3,$Q3,$W3,$X3,$Y3,$Z3,$AC3))</f>
        <v>1</v>
      </c>
      <c r="AZ3" s="31"/>
      <c r="BA3" s="32" t="str">
        <f t="shared" ref="BA3:BA4" si="26">IF(AJ3=2,$G$1,IF(AK3=2,$H$1,IF(AL3=2,$I$1,IF(AM3=2,$J$1,IF(AN3=2,$K$1,IF(AO3=2,$L$1,IF(AP3=2,$M$1,IF(AQ3=2,$N$1,"otro"))))))))</f>
        <v>PAN</v>
      </c>
      <c r="BB3" s="34" t="str">
        <f t="shared" ref="BB3:BB4" si="27">IF(AR3=2,$O$1,IF(AS3=2,$P$1,IF(AT3=2,$Q$1,IF(AU3=2,$W$1,IF(AV3=2,$X$1,IF(AX3=2,$Z$1,IF(AY3=2,$AC$1,IF(AZ3=2,$AD$1,"ninguno"))))))))</f>
        <v>ninguno</v>
      </c>
      <c r="BC3" s="34" t="str">
        <f t="shared" ref="BC3:BC4" si="28">IF(BA3="otro",IF(BB3="ninguno","nada",BB3),BA3)</f>
        <v>PAN</v>
      </c>
      <c r="BD3" s="35">
        <f t="shared" ref="BD3:BD4" si="29">IF(AJ3=2,G3,IF(AK3=2,H3,IF(AL3=2,I3,IF(AM3=2,J3,IF(AN3=2,K3,IF(AO3=2,L3,IF(AP3=2,M3,IF(AQ3=2,N3,"otro"))))))))</f>
        <v>81735</v>
      </c>
      <c r="BE3" s="35" t="str">
        <f t="shared" ref="BE3:BE4" si="30">IF(AR3=2,O3,IF(AS3=2,P3,IF(AT3=2,Q3,IF(AU3=2,W3,IF(AV3=2,X3,IF(AX3=2,Z3,IF(AY3=2,AC3,IF(AZ3=2,AD3,"ninguno"))))))))</f>
        <v>ninguno</v>
      </c>
      <c r="BF3" s="35">
        <f t="shared" ref="BF3:BF4" si="31">IF(BD3="otro",IF(BE3="ninguno","nada",BE3),BD3)</f>
        <v>81735</v>
      </c>
      <c r="BG3" s="40">
        <f t="shared" ref="BG3:BG4" si="32">BF3/AA3</f>
        <v>0.27273728327171287</v>
      </c>
      <c r="BH3" s="41">
        <f t="shared" ref="BH3:BI4" si="33">AH3-BF3</f>
        <v>41270</v>
      </c>
      <c r="BI3" s="40">
        <f t="shared" si="33"/>
        <v>0.13771172301490903</v>
      </c>
    </row>
    <row r="4" spans="1:61" x14ac:dyDescent="0.2">
      <c r="A4" s="22">
        <v>119</v>
      </c>
      <c r="B4" s="23" t="s">
        <v>10</v>
      </c>
      <c r="C4" s="24">
        <v>111733</v>
      </c>
      <c r="D4" s="22">
        <v>176</v>
      </c>
      <c r="E4" s="22">
        <v>176</v>
      </c>
      <c r="F4" s="25">
        <f t="shared" si="17"/>
        <v>1</v>
      </c>
      <c r="G4" s="26">
        <v>15878</v>
      </c>
      <c r="H4" s="27">
        <v>19573</v>
      </c>
      <c r="I4" s="27">
        <v>2635</v>
      </c>
      <c r="J4" s="27">
        <v>5255</v>
      </c>
      <c r="K4" s="27">
        <v>1034</v>
      </c>
      <c r="L4" s="27">
        <v>3517</v>
      </c>
      <c r="M4" s="27">
        <v>3278</v>
      </c>
      <c r="N4" s="27">
        <v>2461</v>
      </c>
      <c r="O4" s="27">
        <v>1154</v>
      </c>
      <c r="P4" s="27">
        <v>1930</v>
      </c>
      <c r="Q4" s="27">
        <v>1973</v>
      </c>
      <c r="R4" s="38"/>
      <c r="S4" s="38"/>
      <c r="T4" s="38"/>
      <c r="U4" s="38"/>
      <c r="V4" s="38"/>
      <c r="W4" s="28"/>
      <c r="X4" s="28"/>
      <c r="Y4" s="27">
        <v>37</v>
      </c>
      <c r="Z4" s="27">
        <v>2578</v>
      </c>
      <c r="AA4" s="29">
        <f t="shared" si="18"/>
        <v>61303</v>
      </c>
      <c r="AB4" s="30">
        <f t="shared" si="19"/>
        <v>0.54865617140862588</v>
      </c>
      <c r="AC4" s="42"/>
      <c r="AD4" s="31"/>
      <c r="AE4" s="32" t="str">
        <f t="shared" si="21"/>
        <v>PRI</v>
      </c>
      <c r="AF4" s="33" t="str">
        <f t="shared" si="22"/>
        <v>ninguno</v>
      </c>
      <c r="AG4" s="34" t="str">
        <f t="shared" si="23"/>
        <v>PRI</v>
      </c>
      <c r="AH4" s="35">
        <f t="shared" si="24"/>
        <v>19573</v>
      </c>
      <c r="AI4" s="36">
        <f t="shared" si="25"/>
        <v>0.319282906219924</v>
      </c>
      <c r="AJ4" s="37">
        <f>RANK(G4,($G4,$H4,$I4,$J4,$K4,$L4,$M4,$N4,$O4,$P4,$Q4,$W4,$X4,$Y4,$Z4))</f>
        <v>2</v>
      </c>
      <c r="AK4" s="39">
        <f>RANK(H4,($G4,$H4,$I4,$J4,$K4,$L4,$M4,$N4,$O4,$P4,$Q4,$W4,$X4,$Y4,$Z4))</f>
        <v>1</v>
      </c>
      <c r="AL4" s="39">
        <f>RANK(I4,($G4,$H4,$I4,$J4,$K4,$L4,$M4,$N4,$O4,$P4,$Q4,$W4,$X4,$Y4,$Z4))</f>
        <v>6</v>
      </c>
      <c r="AM4" s="39">
        <f>RANK(J4,($G4,$H4,$I4,$J4,$K4,$L4,$M4,$N4,$O4,$P4,$Q4,$W4,$X4,$Y4,$Z4))</f>
        <v>3</v>
      </c>
      <c r="AN4" s="39">
        <f>RANK(K4,($G4,$H4,$I4,$J4,$K4,$L4,$M4,$N4,$O4,$P4,$Q4,$W4,$X4,$Y4,$Z4))</f>
        <v>12</v>
      </c>
      <c r="AO4" s="39">
        <f>RANK(L4,($G4,$H4,$I4,$J4,$K4,$L4,$M4,$N4,$O4,$P4,$Q4,$W4,$X4,$Y4,$Z4))</f>
        <v>4</v>
      </c>
      <c r="AP4" s="39">
        <f>RANK(M4,($G4,$H4,$I4,$J4,$K4,$L4,$M4,$N4,$O4,$P4,$Q4,$W4,$X4,$Y4,$Z4))</f>
        <v>5</v>
      </c>
      <c r="AQ4" s="39">
        <f>RANK(N4,($G4,$H4,$I4,$J4,$K4,$L4,$M4,$N4,$O4,$P4,$Q4,$W4,$X4,$Y4,$Z4))</f>
        <v>8</v>
      </c>
      <c r="AR4" s="39">
        <f>RANK(O4,($G4,$H4,$I4,$J4,$K4,$L4,$M4,$N4,$O4,$P4,$Q4,$W4,$X4,$Y4,$Z4))</f>
        <v>11</v>
      </c>
      <c r="AS4" s="39">
        <f>RANK(P4,($G4,$H4,$I4,$J4,$K4,$L4,$M4,$N4,$O4,$P4,$Q4,$W4,$X4,$Y4,$Z4))</f>
        <v>10</v>
      </c>
      <c r="AT4" s="39">
        <f>RANK(Q4,($G4,$H4,$I4,$J4,$K4,$L4,$M4,$N4,$O4,$P4,$Q4,$W4,$X4,$Y4,$Z4))</f>
        <v>9</v>
      </c>
      <c r="AU4" s="28"/>
      <c r="AV4" s="28"/>
      <c r="AW4" s="39">
        <f>RANK(Y4,($G4,$H4,$I4,$J4,$K4,$L4,$M4,$N4,$O4,$P4,$Q4,$W4,$X4,$Y4,$Z4))</f>
        <v>13</v>
      </c>
      <c r="AX4" s="39">
        <f>RANK(Z4,($G4,$H4,$I4,$J4,$K4,$L4,$M4,$N4,$O4,$P4,$Q4,$W4,$X4,$Y4,$Z4))</f>
        <v>7</v>
      </c>
      <c r="AY4" s="38"/>
      <c r="AZ4" s="31"/>
      <c r="BA4" s="32" t="str">
        <f t="shared" si="26"/>
        <v>PAN</v>
      </c>
      <c r="BB4" s="34" t="str">
        <f t="shared" si="27"/>
        <v>ninguno</v>
      </c>
      <c r="BC4" s="34" t="str">
        <f t="shared" si="28"/>
        <v>PAN</v>
      </c>
      <c r="BD4" s="35">
        <f t="shared" si="29"/>
        <v>15878</v>
      </c>
      <c r="BE4" s="35" t="str">
        <f t="shared" si="30"/>
        <v>ninguno</v>
      </c>
      <c r="BF4" s="35">
        <f t="shared" si="31"/>
        <v>15878</v>
      </c>
      <c r="BG4" s="40">
        <f t="shared" si="32"/>
        <v>0.25900853139324342</v>
      </c>
      <c r="BH4" s="41">
        <f t="shared" si="33"/>
        <v>3695</v>
      </c>
      <c r="BI4" s="40">
        <f t="shared" si="33"/>
        <v>6.0274374826680577E-2</v>
      </c>
    </row>
    <row r="5" spans="1:61" s="44" customFormat="1" x14ac:dyDescent="0.2">
      <c r="B5" s="45" t="s">
        <v>49</v>
      </c>
      <c r="C5" s="46">
        <f>SUM(C2:C4)</f>
        <v>868798</v>
      </c>
      <c r="D5" s="47">
        <f>SUM(D2:D4)</f>
        <v>1378</v>
      </c>
      <c r="E5" s="48">
        <f>SUM(E2:E4)</f>
        <v>1378</v>
      </c>
      <c r="F5" s="49">
        <f t="shared" si="17"/>
        <v>1</v>
      </c>
      <c r="G5" s="50">
        <f>SUM(G2:G4)</f>
        <v>123292</v>
      </c>
      <c r="H5" s="50">
        <f>SUM(H2:H4)</f>
        <v>158184</v>
      </c>
      <c r="I5" s="50">
        <f>SUM(I2:I4)</f>
        <v>25911</v>
      </c>
      <c r="J5" s="50">
        <f>SUM(J2:J4)</f>
        <v>25993</v>
      </c>
      <c r="K5" s="50">
        <f>SUM(K2:K4)</f>
        <v>10736</v>
      </c>
      <c r="L5" s="50">
        <f>SUM(L2:L4)</f>
        <v>15358</v>
      </c>
      <c r="M5" s="50">
        <f>SUM(M2:M4)</f>
        <v>15451</v>
      </c>
      <c r="N5" s="50">
        <f>SUM(N2:N4)</f>
        <v>26292</v>
      </c>
      <c r="O5" s="50">
        <f>SUM(O2:O4)</f>
        <v>11507</v>
      </c>
      <c r="P5" s="50">
        <f>SUM(P2:P4)</f>
        <v>19264</v>
      </c>
      <c r="Q5" s="50">
        <f>SUM(Q2:Q4)</f>
        <v>4278</v>
      </c>
      <c r="R5" s="50">
        <f>SUM(R2:R4)</f>
        <v>453</v>
      </c>
      <c r="S5" s="50">
        <f>SUM(S2:S4)</f>
        <v>1216</v>
      </c>
      <c r="T5" s="50">
        <f>SUM(T2:T4)</f>
        <v>115</v>
      </c>
      <c r="U5" s="50">
        <f>SUM(U2:U4)</f>
        <v>48</v>
      </c>
      <c r="V5" s="50">
        <f>SUM(V2:V4)</f>
        <v>0</v>
      </c>
      <c r="W5" s="50">
        <f>SUM(W2:W4)</f>
        <v>0</v>
      </c>
      <c r="X5" s="50">
        <f>SUM(X2:X4)</f>
        <v>0</v>
      </c>
      <c r="Y5" s="50">
        <f>SUM(Y2:Y4)</f>
        <v>612</v>
      </c>
      <c r="Z5" s="50">
        <f>SUM(Z2:Z4)</f>
        <v>18891</v>
      </c>
      <c r="AA5" s="51">
        <f>SUM(AA2:AA4)</f>
        <v>457601</v>
      </c>
      <c r="AB5" s="52"/>
      <c r="AC5" s="53"/>
      <c r="AD5" s="53"/>
      <c r="AE5" s="54"/>
      <c r="AF5" s="54"/>
      <c r="AG5" s="54"/>
      <c r="AH5" s="55"/>
      <c r="AI5" s="56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7"/>
      <c r="BB5" s="57"/>
      <c r="BC5" s="57"/>
      <c r="BD5" s="55"/>
      <c r="BE5" s="55"/>
      <c r="BF5" s="55"/>
      <c r="BG5" s="55"/>
      <c r="BH5" s="55"/>
      <c r="BI5" s="54"/>
    </row>
    <row r="6" spans="1:61" x14ac:dyDescent="0.2">
      <c r="F6" s="58"/>
      <c r="AA6" s="53"/>
      <c r="AB6" s="53"/>
      <c r="AC6" s="53"/>
      <c r="AD6" s="53"/>
      <c r="AE6" s="54"/>
      <c r="AF6" s="54"/>
      <c r="AG6" s="54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60"/>
      <c r="BA6" s="61"/>
      <c r="BB6" s="59"/>
      <c r="BC6" s="59"/>
    </row>
    <row r="7" spans="1:61" x14ac:dyDescent="0.2">
      <c r="F7" s="58"/>
      <c r="AA7" s="53"/>
      <c r="AB7" s="53"/>
      <c r="AC7" s="53"/>
      <c r="AD7" s="53"/>
      <c r="AE7" s="65"/>
      <c r="AF7" s="65"/>
      <c r="AG7" s="64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4"/>
      <c r="BB7" s="64"/>
      <c r="BC7" s="64"/>
      <c r="BD7" s="54"/>
      <c r="BE7" s="54"/>
      <c r="BF7" s="54"/>
      <c r="BG7" s="54"/>
      <c r="BH7" s="54"/>
      <c r="BI7" s="54"/>
    </row>
    <row r="8" spans="1:61" x14ac:dyDescent="0.2">
      <c r="F8" s="58"/>
      <c r="AA8" s="53"/>
      <c r="AB8" s="53"/>
      <c r="AC8" s="53"/>
      <c r="AD8" s="53"/>
      <c r="AE8" s="65"/>
      <c r="AF8" s="65"/>
      <c r="AG8" s="64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4"/>
      <c r="BB8" s="64"/>
      <c r="BC8" s="64"/>
      <c r="BD8" s="54"/>
      <c r="BE8" s="54"/>
      <c r="BF8" s="54"/>
      <c r="BG8" s="54"/>
      <c r="BH8" s="54"/>
      <c r="BI8" s="54"/>
    </row>
    <row r="9" spans="1:61" x14ac:dyDescent="0.2">
      <c r="F9" s="58"/>
      <c r="AA9" s="53"/>
      <c r="AB9" s="53"/>
      <c r="AC9" s="53"/>
      <c r="AD9" s="53"/>
      <c r="AE9" s="65"/>
      <c r="AF9" s="65"/>
      <c r="AG9" s="64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4"/>
      <c r="BB9" s="64"/>
      <c r="BC9" s="64"/>
      <c r="BD9" s="54"/>
      <c r="BE9" s="54"/>
      <c r="BF9" s="54"/>
      <c r="BG9" s="54"/>
      <c r="BH9" s="54"/>
      <c r="BI9" s="54"/>
    </row>
    <row r="10" spans="1:61" x14ac:dyDescent="0.2">
      <c r="F10" s="58"/>
      <c r="AA10" s="53"/>
      <c r="AB10" s="53"/>
      <c r="AC10" s="53"/>
      <c r="AD10" s="53"/>
      <c r="AE10" s="65"/>
      <c r="AF10" s="65"/>
      <c r="AG10" s="64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4"/>
      <c r="BB10" s="64"/>
      <c r="BC10" s="64"/>
      <c r="BD10" s="54"/>
      <c r="BE10" s="54"/>
      <c r="BF10" s="54"/>
      <c r="BG10" s="54"/>
      <c r="BH10" s="54"/>
      <c r="BI10" s="54"/>
    </row>
    <row r="11" spans="1:61" x14ac:dyDescent="0.2">
      <c r="F11" s="58"/>
      <c r="AA11" s="53"/>
      <c r="AB11" s="53"/>
      <c r="AC11" s="53"/>
      <c r="AD11" s="53"/>
      <c r="AE11" s="65"/>
      <c r="AF11" s="65"/>
      <c r="AG11" s="64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4"/>
      <c r="BB11" s="64"/>
      <c r="BC11" s="64"/>
      <c r="BD11" s="54"/>
      <c r="BE11" s="54"/>
      <c r="BF11" s="54"/>
      <c r="BG11" s="54"/>
      <c r="BH11" s="54"/>
      <c r="BI11" s="54"/>
    </row>
    <row r="12" spans="1:61" x14ac:dyDescent="0.2">
      <c r="F12" s="58"/>
      <c r="AA12" s="53"/>
      <c r="AB12" s="53"/>
      <c r="AC12" s="53"/>
      <c r="AD12" s="53"/>
      <c r="AE12" s="65"/>
      <c r="AF12" s="65"/>
      <c r="AG12" s="64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59"/>
      <c r="BE12" s="59"/>
      <c r="BF12" s="59"/>
      <c r="BG12" s="59"/>
      <c r="BH12" s="59"/>
      <c r="BI12" s="59"/>
    </row>
    <row r="13" spans="1:61" x14ac:dyDescent="0.2">
      <c r="AA13" s="54"/>
      <c r="AB13" s="54"/>
      <c r="AC13" s="54"/>
      <c r="AD13" s="54"/>
      <c r="AE13" s="62"/>
      <c r="AF13" s="62"/>
      <c r="AG13" s="62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</row>
  </sheetData>
  <conditionalFormatting sqref="BA2:BC4 AE2:AG4">
    <cfRule type="cellIs" dxfId="30" priority="25" stopIfTrue="1" operator="equal">
      <formula>$I$1</formula>
    </cfRule>
    <cfRule type="cellIs" dxfId="29" priority="35" stopIfTrue="1" operator="equal">
      <formula>$G$1</formula>
    </cfRule>
    <cfRule type="cellIs" dxfId="28" priority="36" stopIfTrue="1" operator="equal">
      <formula>$H$1</formula>
    </cfRule>
    <cfRule type="cellIs" dxfId="27" priority="37" stopIfTrue="1" operator="equal">
      <formula>$L$1</formula>
    </cfRule>
  </conditionalFormatting>
  <conditionalFormatting sqref="BI2:BI4">
    <cfRule type="expression" dxfId="26" priority="23">
      <formula>"$e8=1"</formula>
    </cfRule>
    <cfRule type="cellIs" dxfId="25" priority="24" operator="lessThan">
      <formula>0.01</formula>
    </cfRule>
  </conditionalFormatting>
  <conditionalFormatting sqref="BI2:BI4">
    <cfRule type="cellIs" dxfId="24" priority="22" operator="lessThanOrEqual">
      <formula>0.03</formula>
    </cfRule>
  </conditionalFormatting>
  <conditionalFormatting sqref="AE2:AG4 BC2:BC4">
    <cfRule type="cellIs" dxfId="23" priority="21" operator="equal">
      <formula>$AC$1</formula>
    </cfRule>
  </conditionalFormatting>
  <conditionalFormatting sqref="AE2:AG4 BA2:BC4">
    <cfRule type="cellIs" dxfId="22" priority="14" operator="equal">
      <formula>$P$1</formula>
    </cfRule>
    <cfRule type="cellIs" dxfId="21" priority="15" operator="equal">
      <formula>$O$1</formula>
    </cfRule>
    <cfRule type="cellIs" dxfId="20" priority="16" operator="equal">
      <formula>$M$1</formula>
    </cfRule>
    <cfRule type="cellIs" dxfId="19" priority="17" operator="equal">
      <formula>$N$1</formula>
    </cfRule>
    <cfRule type="cellIs" dxfId="18" priority="18" operator="equal">
      <formula>$K$1</formula>
    </cfRule>
    <cfRule type="cellIs" dxfId="17" priority="19" operator="equal">
      <formula>$J$1</formula>
    </cfRule>
    <cfRule type="cellIs" dxfId="16" priority="20" operator="equal">
      <formula>$AD$1</formula>
    </cfRule>
  </conditionalFormatting>
  <conditionalFormatting sqref="G2:G4">
    <cfRule type="cellIs" dxfId="15" priority="13" operator="equal">
      <formula>$AH2</formula>
    </cfRule>
  </conditionalFormatting>
  <conditionalFormatting sqref="H2:H4 AC2:AC4">
    <cfRule type="cellIs" dxfId="14" priority="12" operator="equal">
      <formula>$AH2</formula>
    </cfRule>
  </conditionalFormatting>
  <conditionalFormatting sqref="I2:I4">
    <cfRule type="cellIs" dxfId="13" priority="11" operator="equal">
      <formula>$AH2</formula>
    </cfRule>
  </conditionalFormatting>
  <conditionalFormatting sqref="J2:J4">
    <cfRule type="cellIs" dxfId="12" priority="10" operator="equal">
      <formula>$AH2</formula>
    </cfRule>
  </conditionalFormatting>
  <conditionalFormatting sqref="K2:K4">
    <cfRule type="cellIs" dxfId="11" priority="9" operator="equal">
      <formula>$AH2</formula>
    </cfRule>
  </conditionalFormatting>
  <conditionalFormatting sqref="L2:L4">
    <cfRule type="cellIs" dxfId="10" priority="8" operator="equal">
      <formula>$AH2</formula>
    </cfRule>
  </conditionalFormatting>
  <conditionalFormatting sqref="M2:M4">
    <cfRule type="cellIs" dxfId="9" priority="7" operator="equal">
      <formula>$AH2</formula>
    </cfRule>
  </conditionalFormatting>
  <conditionalFormatting sqref="N2:N4">
    <cfRule type="cellIs" dxfId="8" priority="6" operator="equal">
      <formula>$AH2</formula>
    </cfRule>
  </conditionalFormatting>
  <conditionalFormatting sqref="O2:O4">
    <cfRule type="cellIs" dxfId="7" priority="5" operator="equal">
      <formula>$AH2</formula>
    </cfRule>
  </conditionalFormatting>
  <conditionalFormatting sqref="P2:P4">
    <cfRule type="cellIs" dxfId="6" priority="4" operator="equal">
      <formula>$AH2</formula>
    </cfRule>
  </conditionalFormatting>
  <conditionalFormatting sqref="Q2:Q4">
    <cfRule type="cellIs" dxfId="5" priority="3" operator="equal">
      <formula>$AH2</formula>
    </cfRule>
  </conditionalFormatting>
  <conditionalFormatting sqref="AD2:AD4">
    <cfRule type="cellIs" dxfId="4" priority="1" operator="equal">
      <formula>$AH2</formula>
    </cfRule>
  </conditionalFormatting>
  <conditionalFormatting sqref="AE2:AG4 BA2:BC4">
    <cfRule type="cellIs" dxfId="3" priority="147" stopIfTrue="1" operator="equal">
      <formula>#REF!</formula>
    </cfRule>
  </conditionalFormatting>
  <conditionalFormatting sqref="AE2:AG4 BA2:BC4">
    <cfRule type="cellIs" dxfId="2" priority="148" stopIfTrue="1" operator="equal">
      <formula>#REF!</formula>
    </cfRule>
    <cfRule type="cellIs" dxfId="1" priority="149" stopIfTrue="1" operator="equal">
      <formula>#REF!</formula>
    </cfRule>
    <cfRule type="cellIs" dxfId="0" priority="150" stopIfTrue="1" operator="equal">
      <formula>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"/>
  <sheetViews>
    <sheetView tabSelected="1" workbookViewId="0">
      <selection activeCell="B11" sqref="B11"/>
    </sheetView>
  </sheetViews>
  <sheetFormatPr baseColWidth="10" defaultRowHeight="15" x14ac:dyDescent="0.25"/>
  <cols>
    <col min="1" max="1" width="11.85546875" style="229" bestFit="1" customWidth="1"/>
    <col min="2" max="2" width="37.85546875" style="229" bestFit="1" customWidth="1"/>
    <col min="3" max="3" width="9.85546875" style="229" customWidth="1"/>
    <col min="4" max="4" width="29.42578125" style="229" bestFit="1" customWidth="1"/>
    <col min="5" max="5" width="7" style="229" bestFit="1" customWidth="1"/>
    <col min="6" max="7" width="8" style="229" bestFit="1" customWidth="1"/>
    <col min="8" max="8" width="6" style="229" bestFit="1" customWidth="1"/>
    <col min="9" max="9" width="6.140625" style="229" bestFit="1" customWidth="1"/>
    <col min="10" max="10" width="6" style="229" bestFit="1" customWidth="1"/>
    <col min="11" max="11" width="9" style="229" bestFit="1" customWidth="1"/>
    <col min="12" max="12" width="6" style="229" bestFit="1" customWidth="1"/>
    <col min="13" max="13" width="16.5703125" style="229" bestFit="1" customWidth="1"/>
    <col min="14" max="14" width="13.7109375" style="229" bestFit="1" customWidth="1"/>
    <col min="15" max="15" width="13" style="229" bestFit="1" customWidth="1"/>
    <col min="16" max="16" width="10" style="229" bestFit="1" customWidth="1"/>
    <col min="17" max="17" width="10.28515625" style="229" bestFit="1" customWidth="1"/>
    <col min="18" max="18" width="7.28515625" style="229" bestFit="1" customWidth="1"/>
    <col min="19" max="19" width="6.5703125" style="229" bestFit="1" customWidth="1"/>
    <col min="20" max="20" width="12.85546875" style="229" bestFit="1" customWidth="1"/>
    <col min="21" max="21" width="10.140625" style="229" bestFit="1" customWidth="1"/>
    <col min="22" max="22" width="9.42578125" style="229" bestFit="1" customWidth="1"/>
    <col min="23" max="23" width="6.42578125" style="229" bestFit="1" customWidth="1"/>
    <col min="24" max="24" width="15.28515625" style="229" bestFit="1" customWidth="1"/>
    <col min="25" max="25" width="23.5703125" style="229" bestFit="1" customWidth="1"/>
    <col min="26" max="26" width="21.5703125" style="229" bestFit="1" customWidth="1"/>
    <col min="27" max="27" width="19.7109375" style="229" bestFit="1" customWidth="1"/>
    <col min="28" max="28" width="13.7109375" style="229" bestFit="1" customWidth="1"/>
    <col min="29" max="16384" width="11.42578125" style="229"/>
  </cols>
  <sheetData>
    <row r="1" spans="1:28" x14ac:dyDescent="0.25">
      <c r="A1" s="241" t="s">
        <v>126</v>
      </c>
      <c r="B1" s="229" t="s">
        <v>127</v>
      </c>
      <c r="C1" s="229" t="s">
        <v>128</v>
      </c>
      <c r="D1" s="229" t="s">
        <v>11</v>
      </c>
      <c r="E1" s="229" t="s">
        <v>2</v>
      </c>
      <c r="F1" s="229" t="s">
        <v>17</v>
      </c>
      <c r="G1" s="229" t="s">
        <v>18</v>
      </c>
      <c r="H1" s="229" t="s">
        <v>19</v>
      </c>
      <c r="I1" s="229" t="s">
        <v>20</v>
      </c>
      <c r="J1" s="229" t="s">
        <v>22</v>
      </c>
      <c r="K1" s="229" t="s">
        <v>23</v>
      </c>
      <c r="L1" s="229" t="s">
        <v>25</v>
      </c>
      <c r="M1" s="229" t="s">
        <v>129</v>
      </c>
      <c r="N1" s="229" t="s">
        <v>130</v>
      </c>
      <c r="O1" s="229" t="s">
        <v>131</v>
      </c>
      <c r="P1" s="229" t="s">
        <v>132</v>
      </c>
      <c r="Q1" s="229" t="s">
        <v>133</v>
      </c>
      <c r="R1" s="229" t="s">
        <v>29</v>
      </c>
      <c r="S1" s="229" t="s">
        <v>134</v>
      </c>
      <c r="T1" s="229" t="s">
        <v>135</v>
      </c>
      <c r="U1" s="229" t="s">
        <v>136</v>
      </c>
      <c r="V1" s="229" t="s">
        <v>137</v>
      </c>
      <c r="W1" s="229" t="s">
        <v>138</v>
      </c>
      <c r="X1" s="229" t="s">
        <v>139</v>
      </c>
      <c r="Y1" s="229" t="s">
        <v>140</v>
      </c>
      <c r="Z1" s="229" t="s">
        <v>141</v>
      </c>
      <c r="AA1" s="229" t="s">
        <v>142</v>
      </c>
      <c r="AB1" s="229" t="s">
        <v>143</v>
      </c>
    </row>
    <row r="2" spans="1:28" x14ac:dyDescent="0.25">
      <c r="A2" s="242">
        <v>35</v>
      </c>
      <c r="B2" s="229" t="s">
        <v>8</v>
      </c>
      <c r="C2" s="229">
        <v>55</v>
      </c>
      <c r="D2" s="229" t="s">
        <v>8</v>
      </c>
      <c r="E2" s="229">
        <v>15978</v>
      </c>
      <c r="F2" s="229">
        <v>28699</v>
      </c>
      <c r="G2" s="229">
        <v>26634</v>
      </c>
      <c r="H2" s="229">
        <v>4878</v>
      </c>
      <c r="I2" s="229">
        <v>1092</v>
      </c>
      <c r="J2" s="229">
        <v>700</v>
      </c>
      <c r="K2" s="229">
        <v>31370</v>
      </c>
      <c r="L2" s="229">
        <v>329</v>
      </c>
      <c r="M2" s="229">
        <v>249</v>
      </c>
      <c r="N2" s="229">
        <v>120</v>
      </c>
      <c r="O2" s="229">
        <v>21</v>
      </c>
      <c r="P2" s="229">
        <v>37</v>
      </c>
      <c r="Q2" s="229">
        <v>289</v>
      </c>
      <c r="R2" s="229">
        <v>86</v>
      </c>
      <c r="S2" s="229">
        <v>22</v>
      </c>
      <c r="T2" s="229">
        <v>6</v>
      </c>
      <c r="U2" s="229">
        <v>10</v>
      </c>
      <c r="V2" s="229">
        <v>5</v>
      </c>
      <c r="W2" s="229">
        <v>14</v>
      </c>
      <c r="X2" s="229">
        <v>3315</v>
      </c>
      <c r="Y2" s="229">
        <v>158</v>
      </c>
      <c r="Z2" s="229">
        <v>113854</v>
      </c>
      <c r="AA2" s="229">
        <v>2554</v>
      </c>
      <c r="AB2" s="229">
        <v>116566</v>
      </c>
    </row>
    <row r="3" spans="1:28" x14ac:dyDescent="0.25">
      <c r="A3" s="242" t="s">
        <v>147</v>
      </c>
      <c r="B3" s="229" t="s">
        <v>144</v>
      </c>
      <c r="C3" s="229">
        <v>107</v>
      </c>
      <c r="D3" s="229" t="s">
        <v>9</v>
      </c>
      <c r="E3" s="229">
        <v>55773</v>
      </c>
      <c r="F3" s="229">
        <v>103669</v>
      </c>
      <c r="G3" s="229">
        <v>86615</v>
      </c>
      <c r="H3" s="229">
        <v>7635</v>
      </c>
      <c r="I3" s="229">
        <v>2579</v>
      </c>
      <c r="J3" s="229">
        <v>2211</v>
      </c>
      <c r="K3" s="229">
        <v>95485</v>
      </c>
      <c r="L3" s="229">
        <v>1390</v>
      </c>
      <c r="M3" s="229">
        <v>1076</v>
      </c>
      <c r="N3" s="229">
        <v>652</v>
      </c>
      <c r="O3" s="229">
        <v>121</v>
      </c>
      <c r="P3" s="229">
        <v>236</v>
      </c>
      <c r="Q3" s="229">
        <v>1263</v>
      </c>
      <c r="R3" s="229">
        <v>376</v>
      </c>
      <c r="S3" s="229">
        <v>108</v>
      </c>
      <c r="T3" s="229">
        <v>18</v>
      </c>
      <c r="U3" s="229">
        <v>70</v>
      </c>
      <c r="V3" s="229">
        <v>17</v>
      </c>
      <c r="W3" s="229">
        <v>62</v>
      </c>
      <c r="X3" s="229">
        <v>11748</v>
      </c>
      <c r="Y3" s="229">
        <v>390</v>
      </c>
      <c r="Z3" s="229">
        <v>371104</v>
      </c>
      <c r="AA3" s="229">
        <v>9674</v>
      </c>
      <c r="AB3" s="229">
        <v>381168</v>
      </c>
    </row>
    <row r="4" spans="1:28" x14ac:dyDescent="0.25">
      <c r="A4" s="242">
        <v>36</v>
      </c>
      <c r="B4" s="229" t="s">
        <v>145</v>
      </c>
      <c r="C4" s="229">
        <v>119</v>
      </c>
      <c r="D4" s="229" t="s">
        <v>10</v>
      </c>
      <c r="E4" s="229">
        <v>11358</v>
      </c>
      <c r="F4" s="229">
        <v>24040</v>
      </c>
      <c r="G4" s="229">
        <v>13472</v>
      </c>
      <c r="H4" s="229">
        <v>1962</v>
      </c>
      <c r="I4" s="229">
        <v>1200</v>
      </c>
      <c r="J4" s="229">
        <v>688</v>
      </c>
      <c r="K4" s="229">
        <v>16493</v>
      </c>
      <c r="L4" s="229">
        <v>313</v>
      </c>
      <c r="M4" s="229">
        <v>233</v>
      </c>
      <c r="N4" s="229">
        <v>149</v>
      </c>
      <c r="O4" s="229">
        <v>29</v>
      </c>
      <c r="P4" s="229">
        <v>61</v>
      </c>
      <c r="Q4" s="229">
        <v>454</v>
      </c>
      <c r="R4" s="229">
        <v>103</v>
      </c>
      <c r="S4" s="229">
        <v>24</v>
      </c>
      <c r="T4" s="229">
        <v>1</v>
      </c>
      <c r="U4" s="229">
        <v>19</v>
      </c>
      <c r="V4" s="229">
        <v>1</v>
      </c>
      <c r="W4" s="229">
        <v>3</v>
      </c>
      <c r="X4" s="229">
        <v>1915</v>
      </c>
      <c r="Y4" s="229">
        <v>52</v>
      </c>
      <c r="Z4" s="229">
        <v>72518</v>
      </c>
      <c r="AA4" s="229">
        <v>2250</v>
      </c>
      <c r="AB4" s="229">
        <v>74820</v>
      </c>
    </row>
  </sheetData>
  <sortState ref="A2:AB437">
    <sortCondition ref="D2:D43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dl_2009 x MUN</vt:lpstr>
      <vt:lpstr>AYUXMU2009</vt:lpstr>
      <vt:lpstr>Gob_2011 x mpio</vt:lpstr>
      <vt:lpstr>Diputados 2012 x MUN</vt:lpstr>
      <vt:lpstr>AYUXMU2012</vt:lpstr>
      <vt:lpstr>Diputados_2015_MUN</vt:lpstr>
      <vt:lpstr>AYUXMU2015</vt:lpstr>
      <vt:lpstr>Gobernador 2017 MUN</vt:lpstr>
      <vt:lpstr>AYUXMU2009!Área_de_impresión</vt:lpstr>
      <vt:lpstr>AYUXMU2009!Títulos_a_imprimir</vt:lpstr>
      <vt:lpstr>Diputados_2015_MUN!Títulos_a_imprimir</vt:lpstr>
      <vt:lpstr>'dl_2009 x MUN'!Títulos_a_imprimir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2017-09-08T18:47:33Z</dcterms:created>
  <dcterms:modified xsi:type="dcterms:W3CDTF">2017-09-08T19:28:22Z</dcterms:modified>
</cp:coreProperties>
</file>