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5420" windowHeight="4110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Hoja1!$A$10:$O$173</definedName>
    <definedName name="_xlnm.Print_Area" localSheetId="0">Hoja1!$A$1:$K$181</definedName>
    <definedName name="_xlnm.Print_Titles" localSheetId="0">Hoja1!$1:$10</definedName>
  </definedNames>
  <calcPr calcId="145621"/>
</workbook>
</file>

<file path=xl/calcChain.xml><?xml version="1.0" encoding="utf-8"?>
<calcChain xmlns="http://schemas.openxmlformats.org/spreadsheetml/2006/main">
  <c r="J40" i="1" l="1"/>
  <c r="J172" i="1"/>
  <c r="J171" i="1"/>
  <c r="J170" i="1"/>
  <c r="J169" i="1"/>
  <c r="J166" i="1"/>
  <c r="J165" i="1"/>
  <c r="J164" i="1"/>
  <c r="J163" i="1"/>
  <c r="J162" i="1"/>
  <c r="J160" i="1"/>
  <c r="J159" i="1"/>
  <c r="J157" i="1"/>
  <c r="J156" i="1"/>
  <c r="J155" i="1"/>
  <c r="J154" i="1"/>
  <c r="J153" i="1"/>
  <c r="J151" i="1"/>
  <c r="J150" i="1"/>
  <c r="J149" i="1"/>
  <c r="J148" i="1"/>
  <c r="J146" i="1"/>
  <c r="J145" i="1"/>
  <c r="J144" i="1"/>
  <c r="J143" i="1"/>
  <c r="J142" i="1"/>
  <c r="J141" i="1"/>
  <c r="J140" i="1"/>
  <c r="J139" i="1"/>
  <c r="J138" i="1"/>
  <c r="J137" i="1"/>
  <c r="J136" i="1"/>
  <c r="J134" i="1"/>
  <c r="J133" i="1"/>
  <c r="J132" i="1"/>
  <c r="J131" i="1"/>
  <c r="J130" i="1"/>
  <c r="J129" i="1"/>
  <c r="J127" i="1"/>
  <c r="J126" i="1"/>
  <c r="J125" i="1"/>
  <c r="J124" i="1"/>
  <c r="J123" i="1"/>
  <c r="J122" i="1"/>
  <c r="J121" i="1"/>
  <c r="J120" i="1"/>
  <c r="J118" i="1"/>
  <c r="J117" i="1"/>
  <c r="J116" i="1"/>
  <c r="J115" i="1"/>
  <c r="J114" i="1"/>
  <c r="J113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7" i="1"/>
  <c r="J96" i="1"/>
  <c r="J95" i="1"/>
  <c r="J94" i="1"/>
  <c r="J93" i="1"/>
  <c r="J92" i="1"/>
  <c r="J91" i="1"/>
  <c r="J90" i="1"/>
  <c r="J88" i="1"/>
  <c r="J87" i="1"/>
  <c r="J85" i="1"/>
  <c r="J84" i="1"/>
  <c r="J82" i="1"/>
  <c r="J81" i="1"/>
  <c r="J80" i="1"/>
  <c r="J79" i="1"/>
  <c r="J77" i="1"/>
  <c r="J76" i="1"/>
  <c r="J75" i="1"/>
  <c r="J74" i="1"/>
  <c r="J73" i="1"/>
  <c r="J72" i="1"/>
  <c r="J71" i="1"/>
  <c r="J70" i="1"/>
  <c r="J68" i="1"/>
  <c r="J67" i="1"/>
  <c r="J65" i="1"/>
  <c r="J64" i="1"/>
  <c r="J63" i="1"/>
  <c r="J62" i="1"/>
  <c r="J61" i="1"/>
  <c r="J60" i="1"/>
  <c r="J59" i="1"/>
  <c r="J58" i="1"/>
  <c r="J57" i="1"/>
  <c r="J54" i="1"/>
  <c r="J53" i="1"/>
  <c r="J51" i="1"/>
  <c r="J50" i="1"/>
  <c r="J48" i="1"/>
  <c r="J47" i="1"/>
  <c r="J46" i="1"/>
  <c r="J45" i="1"/>
  <c r="J44" i="1"/>
  <c r="J43" i="1"/>
  <c r="J42" i="1"/>
  <c r="J41" i="1"/>
  <c r="J39" i="1"/>
  <c r="J38" i="1"/>
  <c r="J37" i="1"/>
  <c r="J35" i="1"/>
  <c r="J34" i="1"/>
  <c r="J33" i="1"/>
  <c r="J32" i="1"/>
  <c r="J31" i="1"/>
  <c r="J30" i="1"/>
  <c r="J29" i="1"/>
  <c r="J28" i="1"/>
  <c r="J26" i="1"/>
  <c r="J25" i="1"/>
  <c r="J24" i="1"/>
  <c r="J23" i="1"/>
  <c r="J22" i="1"/>
  <c r="J21" i="1"/>
  <c r="J20" i="1"/>
  <c r="J19" i="1"/>
  <c r="J18" i="1"/>
  <c r="J17" i="1"/>
  <c r="J16" i="1"/>
  <c r="J14" i="1"/>
  <c r="J13" i="1"/>
  <c r="F155" i="1"/>
  <c r="K155" i="1" s="1"/>
  <c r="H135" i="1"/>
  <c r="G168" i="1"/>
  <c r="G167" i="1" s="1"/>
  <c r="H12" i="1"/>
  <c r="H15" i="1"/>
  <c r="H27" i="1"/>
  <c r="H36" i="1"/>
  <c r="H49" i="1"/>
  <c r="H52" i="1"/>
  <c r="H56" i="1"/>
  <c r="H66" i="1"/>
  <c r="H69" i="1"/>
  <c r="H78" i="1"/>
  <c r="H83" i="1"/>
  <c r="H86" i="1"/>
  <c r="H89" i="1"/>
  <c r="H99" i="1"/>
  <c r="H112" i="1"/>
  <c r="H119" i="1"/>
  <c r="H128" i="1"/>
  <c r="H147" i="1"/>
  <c r="H152" i="1"/>
  <c r="H158" i="1"/>
  <c r="H161" i="1"/>
  <c r="H168" i="1"/>
  <c r="H167" i="1" s="1"/>
  <c r="G161" i="1"/>
  <c r="G158" i="1"/>
  <c r="G152" i="1"/>
  <c r="G147" i="1"/>
  <c r="G135" i="1"/>
  <c r="G128" i="1"/>
  <c r="G119" i="1"/>
  <c r="G112" i="1"/>
  <c r="G99" i="1"/>
  <c r="G98" i="1" s="1"/>
  <c r="G89" i="1"/>
  <c r="G86" i="1"/>
  <c r="G83" i="1"/>
  <c r="G78" i="1"/>
  <c r="G69" i="1"/>
  <c r="G66" i="1"/>
  <c r="G56" i="1"/>
  <c r="G55" i="1" s="1"/>
  <c r="G52" i="1"/>
  <c r="G49" i="1"/>
  <c r="G36" i="1"/>
  <c r="G27" i="1"/>
  <c r="G15" i="1"/>
  <c r="G12" i="1"/>
  <c r="G11" i="1"/>
  <c r="G173" i="1" s="1"/>
  <c r="F172" i="1"/>
  <c r="K172" i="1" s="1"/>
  <c r="F171" i="1"/>
  <c r="K171" i="1" s="1"/>
  <c r="F170" i="1"/>
  <c r="K170" i="1" s="1"/>
  <c r="F169" i="1"/>
  <c r="K169" i="1" s="1"/>
  <c r="F166" i="1"/>
  <c r="K166" i="1" s="1"/>
  <c r="F165" i="1"/>
  <c r="K165" i="1" s="1"/>
  <c r="F164" i="1"/>
  <c r="K164" i="1" s="1"/>
  <c r="F163" i="1"/>
  <c r="K163" i="1" s="1"/>
  <c r="F162" i="1"/>
  <c r="K162" i="1" s="1"/>
  <c r="F160" i="1"/>
  <c r="K160" i="1" s="1"/>
  <c r="F159" i="1"/>
  <c r="K159" i="1" s="1"/>
  <c r="F157" i="1"/>
  <c r="K157" i="1" s="1"/>
  <c r="F156" i="1"/>
  <c r="K156" i="1" s="1"/>
  <c r="F154" i="1"/>
  <c r="K154" i="1" s="1"/>
  <c r="F153" i="1"/>
  <c r="K153" i="1" s="1"/>
  <c r="F151" i="1"/>
  <c r="K151" i="1" s="1"/>
  <c r="F150" i="1"/>
  <c r="K150" i="1" s="1"/>
  <c r="F149" i="1"/>
  <c r="K149" i="1" s="1"/>
  <c r="F148" i="1"/>
  <c r="K148" i="1" s="1"/>
  <c r="F146" i="1"/>
  <c r="K146" i="1" s="1"/>
  <c r="F145" i="1"/>
  <c r="K145" i="1" s="1"/>
  <c r="F144" i="1"/>
  <c r="K144" i="1" s="1"/>
  <c r="F143" i="1"/>
  <c r="K143" i="1" s="1"/>
  <c r="F142" i="1"/>
  <c r="K142" i="1" s="1"/>
  <c r="F141" i="1"/>
  <c r="K141" i="1" s="1"/>
  <c r="F140" i="1"/>
  <c r="K140" i="1" s="1"/>
  <c r="F139" i="1"/>
  <c r="K139" i="1" s="1"/>
  <c r="F138" i="1"/>
  <c r="K138" i="1" s="1"/>
  <c r="F137" i="1"/>
  <c r="K137" i="1" s="1"/>
  <c r="F136" i="1"/>
  <c r="K136" i="1" s="1"/>
  <c r="F134" i="1"/>
  <c r="K134" i="1" s="1"/>
  <c r="F133" i="1"/>
  <c r="K133" i="1" s="1"/>
  <c r="F132" i="1"/>
  <c r="K132" i="1" s="1"/>
  <c r="F131" i="1"/>
  <c r="K131" i="1" s="1"/>
  <c r="F130" i="1"/>
  <c r="K130" i="1" s="1"/>
  <c r="F129" i="1"/>
  <c r="K129" i="1" s="1"/>
  <c r="F127" i="1"/>
  <c r="K127" i="1" s="1"/>
  <c r="F126" i="1"/>
  <c r="K126" i="1" s="1"/>
  <c r="F125" i="1"/>
  <c r="K125" i="1" s="1"/>
  <c r="F124" i="1"/>
  <c r="K124" i="1" s="1"/>
  <c r="F123" i="1"/>
  <c r="K123" i="1" s="1"/>
  <c r="F122" i="1"/>
  <c r="K122" i="1" s="1"/>
  <c r="F121" i="1"/>
  <c r="K121" i="1" s="1"/>
  <c r="F120" i="1"/>
  <c r="K120" i="1" s="1"/>
  <c r="F118" i="1"/>
  <c r="K118" i="1" s="1"/>
  <c r="F117" i="1"/>
  <c r="K117" i="1" s="1"/>
  <c r="F116" i="1"/>
  <c r="K116" i="1" s="1"/>
  <c r="F115" i="1"/>
  <c r="K115" i="1" s="1"/>
  <c r="F114" i="1"/>
  <c r="K114" i="1" s="1"/>
  <c r="F113" i="1"/>
  <c r="K113" i="1" s="1"/>
  <c r="F111" i="1"/>
  <c r="K111" i="1" s="1"/>
  <c r="F110" i="1"/>
  <c r="K110" i="1" s="1"/>
  <c r="F109" i="1"/>
  <c r="K109" i="1" s="1"/>
  <c r="F108" i="1"/>
  <c r="K108" i="1" s="1"/>
  <c r="F107" i="1"/>
  <c r="K107" i="1" s="1"/>
  <c r="F106" i="1"/>
  <c r="K106" i="1" s="1"/>
  <c r="F105" i="1"/>
  <c r="K105" i="1" s="1"/>
  <c r="F104" i="1"/>
  <c r="K104" i="1" s="1"/>
  <c r="F103" i="1"/>
  <c r="K103" i="1" s="1"/>
  <c r="F102" i="1"/>
  <c r="K102" i="1" s="1"/>
  <c r="F101" i="1"/>
  <c r="K101" i="1" s="1"/>
  <c r="F100" i="1"/>
  <c r="K100" i="1" s="1"/>
  <c r="F97" i="1"/>
  <c r="K97" i="1" s="1"/>
  <c r="F96" i="1"/>
  <c r="K96" i="1" s="1"/>
  <c r="F95" i="1"/>
  <c r="K95" i="1" s="1"/>
  <c r="F94" i="1"/>
  <c r="K94" i="1" s="1"/>
  <c r="F93" i="1"/>
  <c r="K93" i="1" s="1"/>
  <c r="F92" i="1"/>
  <c r="K92" i="1" s="1"/>
  <c r="F91" i="1"/>
  <c r="K91" i="1" s="1"/>
  <c r="F90" i="1"/>
  <c r="K90" i="1" s="1"/>
  <c r="F88" i="1"/>
  <c r="K88" i="1" s="1"/>
  <c r="F87" i="1"/>
  <c r="K87" i="1" s="1"/>
  <c r="F85" i="1"/>
  <c r="K85" i="1" s="1"/>
  <c r="F84" i="1"/>
  <c r="K84" i="1" s="1"/>
  <c r="F82" i="1"/>
  <c r="K82" i="1" s="1"/>
  <c r="F81" i="1"/>
  <c r="K81" i="1" s="1"/>
  <c r="F80" i="1"/>
  <c r="K80" i="1" s="1"/>
  <c r="F79" i="1"/>
  <c r="K79" i="1" s="1"/>
  <c r="F77" i="1"/>
  <c r="K77" i="1" s="1"/>
  <c r="F76" i="1"/>
  <c r="K76" i="1" s="1"/>
  <c r="F75" i="1"/>
  <c r="K75" i="1" s="1"/>
  <c r="F74" i="1"/>
  <c r="K74" i="1" s="1"/>
  <c r="F73" i="1"/>
  <c r="K73" i="1" s="1"/>
  <c r="F72" i="1"/>
  <c r="K72" i="1" s="1"/>
  <c r="F71" i="1"/>
  <c r="K71" i="1" s="1"/>
  <c r="F70" i="1"/>
  <c r="K70" i="1" s="1"/>
  <c r="F68" i="1"/>
  <c r="K68" i="1" s="1"/>
  <c r="F67" i="1"/>
  <c r="K67" i="1" s="1"/>
  <c r="F65" i="1"/>
  <c r="K65" i="1" s="1"/>
  <c r="F64" i="1"/>
  <c r="K64" i="1" s="1"/>
  <c r="F63" i="1"/>
  <c r="K63" i="1" s="1"/>
  <c r="F62" i="1"/>
  <c r="K62" i="1" s="1"/>
  <c r="F61" i="1"/>
  <c r="K61" i="1" s="1"/>
  <c r="F60" i="1"/>
  <c r="K60" i="1" s="1"/>
  <c r="F59" i="1"/>
  <c r="K59" i="1" s="1"/>
  <c r="F58" i="1"/>
  <c r="K58" i="1" s="1"/>
  <c r="F57" i="1"/>
  <c r="K57" i="1" s="1"/>
  <c r="F54" i="1"/>
  <c r="K54" i="1" s="1"/>
  <c r="F53" i="1"/>
  <c r="K53" i="1" s="1"/>
  <c r="F51" i="1"/>
  <c r="K51" i="1" s="1"/>
  <c r="F50" i="1"/>
  <c r="K50" i="1" s="1"/>
  <c r="F48" i="1"/>
  <c r="K48" i="1" s="1"/>
  <c r="F47" i="1"/>
  <c r="K47" i="1" s="1"/>
  <c r="F46" i="1"/>
  <c r="K46" i="1" s="1"/>
  <c r="F45" i="1"/>
  <c r="K45" i="1" s="1"/>
  <c r="F44" i="1"/>
  <c r="K44" i="1" s="1"/>
  <c r="F43" i="1"/>
  <c r="K43" i="1" s="1"/>
  <c r="F42" i="1"/>
  <c r="K42" i="1" s="1"/>
  <c r="F41" i="1"/>
  <c r="K41" i="1" s="1"/>
  <c r="F40" i="1"/>
  <c r="K40" i="1" s="1"/>
  <c r="F39" i="1"/>
  <c r="K39" i="1" s="1"/>
  <c r="F38" i="1"/>
  <c r="K38" i="1" s="1"/>
  <c r="F37" i="1"/>
  <c r="K37" i="1" s="1"/>
  <c r="F35" i="1"/>
  <c r="K35" i="1" s="1"/>
  <c r="F34" i="1"/>
  <c r="K34" i="1" s="1"/>
  <c r="F33" i="1"/>
  <c r="K33" i="1" s="1"/>
  <c r="F32" i="1"/>
  <c r="K32" i="1" s="1"/>
  <c r="F31" i="1"/>
  <c r="K31" i="1" s="1"/>
  <c r="F30" i="1"/>
  <c r="K30" i="1" s="1"/>
  <c r="F29" i="1"/>
  <c r="K29" i="1" s="1"/>
  <c r="F28" i="1"/>
  <c r="K28" i="1" s="1"/>
  <c r="F26" i="1"/>
  <c r="K26" i="1" s="1"/>
  <c r="F25" i="1"/>
  <c r="K25" i="1" s="1"/>
  <c r="F24" i="1"/>
  <c r="K24" i="1" s="1"/>
  <c r="F23" i="1"/>
  <c r="K23" i="1" s="1"/>
  <c r="F22" i="1"/>
  <c r="K22" i="1" s="1"/>
  <c r="F21" i="1"/>
  <c r="K21" i="1" s="1"/>
  <c r="F20" i="1"/>
  <c r="K20" i="1" s="1"/>
  <c r="F19" i="1"/>
  <c r="K19" i="1" s="1"/>
  <c r="F18" i="1"/>
  <c r="K18" i="1" s="1"/>
  <c r="F17" i="1"/>
  <c r="K17" i="1" s="1"/>
  <c r="F16" i="1"/>
  <c r="K16" i="1" s="1"/>
  <c r="F14" i="1"/>
  <c r="K14" i="1" s="1"/>
  <c r="F13" i="1"/>
  <c r="K13" i="1" s="1"/>
  <c r="E161" i="1"/>
  <c r="E158" i="1"/>
  <c r="E152" i="1"/>
  <c r="E147" i="1"/>
  <c r="E135" i="1"/>
  <c r="E128" i="1"/>
  <c r="E119" i="1"/>
  <c r="E112" i="1"/>
  <c r="E99" i="1"/>
  <c r="E98" i="1" s="1"/>
  <c r="E89" i="1"/>
  <c r="E86" i="1"/>
  <c r="E83" i="1"/>
  <c r="E78" i="1"/>
  <c r="E69" i="1"/>
  <c r="E66" i="1"/>
  <c r="E56" i="1"/>
  <c r="E55" i="1" s="1"/>
  <c r="E52" i="1"/>
  <c r="E49" i="1"/>
  <c r="E36" i="1"/>
  <c r="E27" i="1"/>
  <c r="E15" i="1"/>
  <c r="E12" i="1"/>
  <c r="E11" i="1"/>
  <c r="D161" i="1"/>
  <c r="D158" i="1"/>
  <c r="D152" i="1"/>
  <c r="D147" i="1"/>
  <c r="D135" i="1"/>
  <c r="D128" i="1"/>
  <c r="D119" i="1"/>
  <c r="D112" i="1"/>
  <c r="D99" i="1"/>
  <c r="D98" i="1"/>
  <c r="D89" i="1"/>
  <c r="D86" i="1"/>
  <c r="D83" i="1"/>
  <c r="D78" i="1"/>
  <c r="D69" i="1"/>
  <c r="D66" i="1"/>
  <c r="D56" i="1"/>
  <c r="D55" i="1"/>
  <c r="D52" i="1"/>
  <c r="D49" i="1"/>
  <c r="D36" i="1"/>
  <c r="D27" i="1"/>
  <c r="D15" i="1"/>
  <c r="D12" i="1"/>
  <c r="D11" i="1" s="1"/>
  <c r="C168" i="1"/>
  <c r="I168" i="1"/>
  <c r="E168" i="1"/>
  <c r="E167" i="1" s="1"/>
  <c r="D168" i="1"/>
  <c r="I167" i="1"/>
  <c r="D167" i="1"/>
  <c r="I161" i="1"/>
  <c r="I158" i="1"/>
  <c r="I152" i="1"/>
  <c r="I147" i="1"/>
  <c r="I135" i="1"/>
  <c r="I128" i="1"/>
  <c r="I119" i="1"/>
  <c r="I112" i="1"/>
  <c r="I99" i="1"/>
  <c r="I98" i="1"/>
  <c r="I89" i="1"/>
  <c r="I86" i="1"/>
  <c r="I83" i="1"/>
  <c r="I78" i="1"/>
  <c r="I69" i="1"/>
  <c r="I66" i="1"/>
  <c r="I56" i="1"/>
  <c r="I55" i="1"/>
  <c r="I52" i="1"/>
  <c r="I49" i="1"/>
  <c r="I36" i="1"/>
  <c r="I27" i="1"/>
  <c r="I15" i="1"/>
  <c r="C167" i="1"/>
  <c r="C161" i="1"/>
  <c r="F161" i="1" s="1"/>
  <c r="C158" i="1"/>
  <c r="F158" i="1" s="1"/>
  <c r="C152" i="1"/>
  <c r="F152" i="1" s="1"/>
  <c r="C147" i="1"/>
  <c r="F147" i="1" s="1"/>
  <c r="C135" i="1"/>
  <c r="F135" i="1" s="1"/>
  <c r="C128" i="1"/>
  <c r="F128" i="1" s="1"/>
  <c r="C119" i="1"/>
  <c r="F119" i="1" s="1"/>
  <c r="C112" i="1"/>
  <c r="F112" i="1" s="1"/>
  <c r="C99" i="1"/>
  <c r="C83" i="1"/>
  <c r="F83" i="1" s="1"/>
  <c r="C78" i="1"/>
  <c r="F78" i="1" s="1"/>
  <c r="C89" i="1"/>
  <c r="F89" i="1" s="1"/>
  <c r="C86" i="1"/>
  <c r="F86" i="1" s="1"/>
  <c r="C69" i="1"/>
  <c r="F69" i="1" s="1"/>
  <c r="C66" i="1"/>
  <c r="F66" i="1" s="1"/>
  <c r="C56" i="1"/>
  <c r="C55" i="1" s="1"/>
  <c r="I12" i="1"/>
  <c r="I11" i="1"/>
  <c r="I173" i="1" s="1"/>
  <c r="C52" i="1"/>
  <c r="F52" i="1" s="1"/>
  <c r="C49" i="1"/>
  <c r="F49" i="1" s="1"/>
  <c r="C36" i="1"/>
  <c r="F36" i="1" s="1"/>
  <c r="C27" i="1"/>
  <c r="F27" i="1" s="1"/>
  <c r="C15" i="1"/>
  <c r="F15" i="1" s="1"/>
  <c r="C12" i="1"/>
  <c r="C11" i="1" s="1"/>
  <c r="F55" i="1" l="1"/>
  <c r="C98" i="1"/>
  <c r="F98" i="1" s="1"/>
  <c r="F168" i="1"/>
  <c r="J12" i="1"/>
  <c r="J15" i="1"/>
  <c r="K15" i="1" s="1"/>
  <c r="J27" i="1"/>
  <c r="K27" i="1" s="1"/>
  <c r="J49" i="1"/>
  <c r="K49" i="1" s="1"/>
  <c r="J52" i="1"/>
  <c r="K52" i="1" s="1"/>
  <c r="J56" i="1"/>
  <c r="J66" i="1"/>
  <c r="K66" i="1" s="1"/>
  <c r="J69" i="1"/>
  <c r="K69" i="1" s="1"/>
  <c r="J78" i="1"/>
  <c r="K78" i="1" s="1"/>
  <c r="J83" i="1"/>
  <c r="K83" i="1" s="1"/>
  <c r="J86" i="1"/>
  <c r="K86" i="1" s="1"/>
  <c r="J89" i="1"/>
  <c r="K89" i="1" s="1"/>
  <c r="J99" i="1"/>
  <c r="J112" i="1"/>
  <c r="K112" i="1" s="1"/>
  <c r="J119" i="1"/>
  <c r="K119" i="1" s="1"/>
  <c r="J128" i="1"/>
  <c r="K128" i="1" s="1"/>
  <c r="J135" i="1"/>
  <c r="K135" i="1" s="1"/>
  <c r="J147" i="1"/>
  <c r="K147" i="1" s="1"/>
  <c r="J152" i="1"/>
  <c r="K152" i="1" s="1"/>
  <c r="J158" i="1"/>
  <c r="K158" i="1" s="1"/>
  <c r="J161" i="1"/>
  <c r="K161" i="1" s="1"/>
  <c r="J167" i="1"/>
  <c r="J168" i="1"/>
  <c r="K168" i="1" s="1"/>
  <c r="J36" i="1"/>
  <c r="K36" i="1" s="1"/>
  <c r="H98" i="1"/>
  <c r="J98" i="1" s="1"/>
  <c r="K98" i="1" s="1"/>
  <c r="H55" i="1"/>
  <c r="J55" i="1" s="1"/>
  <c r="H11" i="1"/>
  <c r="J11" i="1" s="1"/>
  <c r="F12" i="1"/>
  <c r="K12" i="1" s="1"/>
  <c r="F56" i="1"/>
  <c r="K56" i="1" s="1"/>
  <c r="F99" i="1"/>
  <c r="K99" i="1" s="1"/>
  <c r="F167" i="1"/>
  <c r="K167" i="1" s="1"/>
  <c r="C173" i="1"/>
  <c r="E173" i="1"/>
  <c r="D173" i="1"/>
  <c r="H173" i="1" l="1"/>
  <c r="K55" i="1"/>
  <c r="J173" i="1"/>
  <c r="F11" i="1"/>
  <c r="K11" i="1" s="1"/>
  <c r="K173" i="1" s="1"/>
  <c r="F173" i="1" l="1"/>
</calcChain>
</file>

<file path=xl/sharedStrings.xml><?xml version="1.0" encoding="utf-8"?>
<sst xmlns="http://schemas.openxmlformats.org/spreadsheetml/2006/main" count="179" uniqueCount="171">
  <si>
    <t>HOJA No.        :</t>
  </si>
  <si>
    <t>IMV0309245S5</t>
  </si>
  <si>
    <t>PARTIDA</t>
  </si>
  <si>
    <t>C O N C E P T O</t>
  </si>
  <si>
    <t>AUTORIZADO</t>
  </si>
  <si>
    <t>AMPLIACION</t>
  </si>
  <si>
    <t>REDUCCION</t>
  </si>
  <si>
    <t>MODIFICADO</t>
  </si>
  <si>
    <t>EJER. PAGADO</t>
  </si>
  <si>
    <t>EJER. POR PAGAR</t>
  </si>
  <si>
    <t>COMPROMETIDO</t>
  </si>
  <si>
    <t>TOTAL EJERCIDO</t>
  </si>
  <si>
    <t>POR EJERCER</t>
  </si>
  <si>
    <t>Sueldo base.</t>
  </si>
  <si>
    <t>Aguinaldo.</t>
  </si>
  <si>
    <t>Seguros y fianzas.</t>
  </si>
  <si>
    <t>Impuesto sobre erogaciones por remuneraciones al trabajo personal.</t>
  </si>
  <si>
    <t>Cuotas de servicio de salud.</t>
  </si>
  <si>
    <t>Riesgo de trabajo.</t>
  </si>
  <si>
    <t>Cuotas para fondo de retiro.</t>
  </si>
  <si>
    <t>Prima de antigedad.</t>
  </si>
  <si>
    <t>Est¡mulos por puntualidad y asistencia.</t>
  </si>
  <si>
    <t>Despensa.</t>
  </si>
  <si>
    <t>Seguro de separaci¢n individualizado.</t>
  </si>
  <si>
    <t>Becas para hijos de trabajadores sindicalizados.</t>
  </si>
  <si>
    <t>Gratificaci¢n por convenio.</t>
  </si>
  <si>
    <t>Prima por jubilaci¢n.</t>
  </si>
  <si>
    <t>Otros gastos derivados de convenio.</t>
  </si>
  <si>
    <t>Gratificaci¢n por productividad.</t>
  </si>
  <si>
    <t>Materiales y £tiles de oficina.</t>
  </si>
  <si>
    <t>Material de limpieza.</t>
  </si>
  <si>
    <t>Materiales y £tiles para el procesamiento en equipos y bienes inform ticos.</t>
  </si>
  <si>
    <t>Material de foto, cine y grabaci¢n.</t>
  </si>
  <si>
    <t>Material de informaci¢n.</t>
  </si>
  <si>
    <t>Refacciones, accesorios y herramientas.</t>
  </si>
  <si>
    <t>Utensilios para el servicio de alimentaci¢n.</t>
  </si>
  <si>
    <t>Refacciones y accesorios para equipo de c¢mputo.</t>
  </si>
  <si>
    <t>Materiales de construcci¢n.</t>
  </si>
  <si>
    <t>Estructuras y manufacturas para todo tipo de construcci¢n.</t>
  </si>
  <si>
    <t>Materiales complementarios.</t>
  </si>
  <si>
    <t>Material el‚ctrico y electr¢nico.</t>
  </si>
  <si>
    <t>Material de se¤alizaci¢n.</t>
  </si>
  <si>
    <t>Sustancias qu¡micas.</t>
  </si>
  <si>
    <t>Medicinas y productos farmac‚uticos.</t>
  </si>
  <si>
    <t>Combustibles, lubricantes y aditivos.</t>
  </si>
  <si>
    <t>Art¡culos para la extinci¢n de incendios.</t>
  </si>
  <si>
    <t>Otros enseres.</t>
  </si>
  <si>
    <t>Servicio postal y telegr fico.</t>
  </si>
  <si>
    <t>Servicio de agua.</t>
  </si>
  <si>
    <t>Servicios de radiolocalizaci¢n y telecomunicaci¢n.</t>
  </si>
  <si>
    <t>Arrendamiento de maquinaria y equipo.</t>
  </si>
  <si>
    <t>Arrendamiento de veh¡culos.</t>
  </si>
  <si>
    <t>Asesor¡as asociadas a convenios o acuerdos.</t>
  </si>
  <si>
    <t>Fletes y maniobras.</t>
  </si>
  <si>
    <t>Servicios bancarios y financieros.</t>
  </si>
  <si>
    <t>Otros impuestos y derechos.</t>
  </si>
  <si>
    <t>Servicios de vigilancia.</t>
  </si>
  <si>
    <t>Reparaci¢n y mantenimiento de inmuebles.</t>
  </si>
  <si>
    <t>Reparaci¢n y mantenimiento para equipo y redes de tele y radio transmisi¢n.</t>
  </si>
  <si>
    <t>Reparaci¢n y mantenimiento de veh¡culos terrestres, a‚reos y lacustres.</t>
  </si>
  <si>
    <t>Gastos de ceremonias oficiales y de orden social.</t>
  </si>
  <si>
    <t>Cuotas y suscripciones.</t>
  </si>
  <si>
    <t>T O T A L E S</t>
  </si>
  <si>
    <t>INSTITUTO MEXIQUENSE DE LA VIVIENDA SOCIAL</t>
  </si>
  <si>
    <t>SERVICIOS PERSONALES</t>
  </si>
  <si>
    <t>REMUNERACIONES AL PERSONAL DE CARµCTER PERMANENTE</t>
  </si>
  <si>
    <t>Sueldos base al personal permanente.</t>
  </si>
  <si>
    <t>REMUNERACIONES ADICIONALES Y ESPECIALES.</t>
  </si>
  <si>
    <t>Primas por a¤os de servicio efectivos prestados.</t>
  </si>
  <si>
    <t>Primas de vacaciones, dominical y gratificaci¢n de fin de a¤o.</t>
  </si>
  <si>
    <t>Prima vacacional</t>
  </si>
  <si>
    <t>Compensaciones.</t>
  </si>
  <si>
    <t>Compensaci¢n por retabulaci¢n.</t>
  </si>
  <si>
    <t>Gratificaci¢n.</t>
  </si>
  <si>
    <t>Estudios superiores.</t>
  </si>
  <si>
    <t>SEGURIDAD SOCIAL.</t>
  </si>
  <si>
    <t>Aportaciones de seguridad social.</t>
  </si>
  <si>
    <t>Cuotas al Sistema Solidario de Reparto.</t>
  </si>
  <si>
    <t>Cuotas del Sistema de Capitalizaci¢n Individual.</t>
  </si>
  <si>
    <t>Aportaciones para financiar los gastos generales de administraci¢n del ISSE</t>
  </si>
  <si>
    <t>Aportaciones para seguros.</t>
  </si>
  <si>
    <t>OTRAS PRESTACIONES SOCIALES Y ECONàMICAS.</t>
  </si>
  <si>
    <t>Cuotas para el fondo de ahorro y fondo de trabajo.</t>
  </si>
  <si>
    <t>Prestaciones y haberes de retiro.</t>
  </si>
  <si>
    <t>Prestaciones contractuales.</t>
  </si>
  <si>
    <t>D¡as c¡vicos y econ¢micos.</t>
  </si>
  <si>
    <t>Otras prestaciones sociales y econ¢micas.</t>
  </si>
  <si>
    <t>PAGO DE ESTÖMULOS A SERVIDORES PéBLICOS.</t>
  </si>
  <si>
    <t>Est¡mulos.</t>
  </si>
  <si>
    <t>IMPUESTO SOBRE NàMINAS Y OTROS QUE SE DERIVEN DE UNA RELACIàN LABORAL.</t>
  </si>
  <si>
    <t>Impuesto sobre n¢minas.</t>
  </si>
  <si>
    <t>MATERIALES Y SUMINISTROS</t>
  </si>
  <si>
    <t>MATERIALES DE ADMINISTRACIàN, EMISIàN DE DOCUMENTOS Y ARTÖCULOS OFICIALES.</t>
  </si>
  <si>
    <t>Materiales, £tiles y equipos menores de oficina.</t>
  </si>
  <si>
    <t>Materiales £tiles y equipos menores de tecnolog¡as de la informaci¢n y comu</t>
  </si>
  <si>
    <t>Material impreso e informaci¢n digital.</t>
  </si>
  <si>
    <t>Material y enseres de limpieza.</t>
  </si>
  <si>
    <t>ALIMENTOS Y UTENSILIOS.</t>
  </si>
  <si>
    <t>MATERIALES Y ARTÖCULOS DE CONSTRUCCIàN Y DE REPARACIàN.</t>
  </si>
  <si>
    <t>µrboles y plantas de ornato.</t>
  </si>
  <si>
    <t>Otros materiales y art¡culos de construcci¢n y reparaci¢n.</t>
  </si>
  <si>
    <t>PRODUCTOS QUÖMICOS, FARMACUTICOS Y DE LABORATORIO.</t>
  </si>
  <si>
    <t>Productos qu¡micos b sicos.</t>
  </si>
  <si>
    <t>COMBUSTIBLES, LUBRICANTES Y ADITIVOS.</t>
  </si>
  <si>
    <t>VESTUARIO, BLANCOS, PRENDAS DE PROTECCIàN Y ARTÖCULOS DEPORTIVOS.</t>
  </si>
  <si>
    <t>Vestuario y uniformes.</t>
  </si>
  <si>
    <t>HERRAMIENTAS, REFACCIONES Y ACCESORIOS MENORES.</t>
  </si>
  <si>
    <t>Herramientas menores.</t>
  </si>
  <si>
    <t>Refacciones y accesorios menores de equipo de c¢mputo y tecnolog¡as de la i</t>
  </si>
  <si>
    <t>Refacciones y accesorios menores de equipo de defensa y seguridad.</t>
  </si>
  <si>
    <t>Refacciones y accesorios menores otros bienes muebles.</t>
  </si>
  <si>
    <t xml:space="preserve"> SERVICIOS GENERALES.</t>
  </si>
  <si>
    <t>SERVICIOS BµSICOS.</t>
  </si>
  <si>
    <t>Energ¡a el‚ctrica.</t>
  </si>
  <si>
    <t>Servicio de energ¡a el‚ctrica.</t>
  </si>
  <si>
    <t>Agua.</t>
  </si>
  <si>
    <t>Telefon¡a tradicional.</t>
  </si>
  <si>
    <t>Servicio de telefon¡a convencional.</t>
  </si>
  <si>
    <t>Telefon¡a celular.</t>
  </si>
  <si>
    <t>Servicio de telefon¡a celular.</t>
  </si>
  <si>
    <t>Servicios de telecomunicaciones y sat‚lites.</t>
  </si>
  <si>
    <t>Servicios postales y telegr ficos.</t>
  </si>
  <si>
    <t>SERVICIOS DE ARRENDAMIENTO.</t>
  </si>
  <si>
    <t>Arrendamiento de edificios.</t>
  </si>
  <si>
    <t>Arrendamiento de edificios y locales.</t>
  </si>
  <si>
    <t>Arrendamiento de equipo de transporte.</t>
  </si>
  <si>
    <t>Arrendamiento de maquinaria, otros equipos y herramientas.</t>
  </si>
  <si>
    <t>SERVICIOS PROFESIONALES, CIENTÖFICOS, TCNICOS Y OTROS SERVICIOS.</t>
  </si>
  <si>
    <t>Servicios legales, de contabilidad, auditor¡a y relacionados.</t>
  </si>
  <si>
    <t>Servicios de apoyo administrativo, traducci¢n, fotocopiado e impresi¢n.</t>
  </si>
  <si>
    <t>Servicios de fotocopiado, impresi¢n y reproducci¢n de documentos oficiales.</t>
  </si>
  <si>
    <t>SERVICIOS FINANCIEROS, BANCARIOS Y COMERCIALES.</t>
  </si>
  <si>
    <t>Servicios financieros y bancarios.</t>
  </si>
  <si>
    <t>Seguro de bienes patrimoniales.</t>
  </si>
  <si>
    <t>Fletes y maniobras.-</t>
  </si>
  <si>
    <t>SERVICIOS DE INSTALACION, REPARACIàN, MANTENIMIENTO Y CONSERVACIàN.</t>
  </si>
  <si>
    <t>Conservaci¢n y mantenimiento menor de inmuebles.</t>
  </si>
  <si>
    <t>Instalaci¢n, reparaci¢n y mantenimiento de mobiliario y equipo de administr</t>
  </si>
  <si>
    <t>Reparaci¢n, mantenimiento e instalaci¢n de mobiliario y equipo de oficina.</t>
  </si>
  <si>
    <t>Instalaci¢n, reparaci¢n y mantenimiento de equipo de computo y tecnolog¡as</t>
  </si>
  <si>
    <t>Reparaci¢n, instalaci¢n y mantenimiento de bienes inform ticos, microfilmac</t>
  </si>
  <si>
    <t>Reparaci¢n y mantenimiento de equipo de transporte.</t>
  </si>
  <si>
    <t>Servicios de limpieza y manejo de desechos.</t>
  </si>
  <si>
    <t>Servicios de lavander¡a, limpieza e higiene.</t>
  </si>
  <si>
    <t>SERVICIOS DE COMUNICACIàN SOCIAL Y PUBLICIDAD.</t>
  </si>
  <si>
    <t>Difusi¢n por radio, televisi¢n y otros medios de mensajes sobre programas y</t>
  </si>
  <si>
    <t>Publicaciones oficiales y de informaci¢n en general para difusi¢n.</t>
  </si>
  <si>
    <t>Servicios de revelado de fotograf¡as.</t>
  </si>
  <si>
    <t>Servicios de fotograf¡a.</t>
  </si>
  <si>
    <t>SERVICIOS DE TRASLADO Y VIµTICOS.</t>
  </si>
  <si>
    <t>Pasajes a‚reos.</t>
  </si>
  <si>
    <t>Transportaci¢n a‚rea.</t>
  </si>
  <si>
    <t>Otros servicios de traslado y hospedaje.</t>
  </si>
  <si>
    <t>SERVICIOS OFICIALES.</t>
  </si>
  <si>
    <t>Gastos de orden social y cultural.</t>
  </si>
  <si>
    <t>OTROS SERVICIOS GENERALES.</t>
  </si>
  <si>
    <t>Impuestos y derechos.</t>
  </si>
  <si>
    <t>Otros servicios generales.</t>
  </si>
  <si>
    <t>Gastos de servicios menores.</t>
  </si>
  <si>
    <t>INVERSIàN PéBLICA.</t>
  </si>
  <si>
    <t>OBRA PéBLICA EN BIENES DE DOMINIO PéBLICO.</t>
  </si>
  <si>
    <t>Edificaci¢n no habitacional.</t>
  </si>
  <si>
    <t>Transferencias a organismos auxiliares y subsidios a municipios.</t>
  </si>
  <si>
    <t>Ejecuci¢n de obras por administraci¢n.</t>
  </si>
  <si>
    <t>Liquidaciones por indemnizaciones, por sueldos y salarios ca¡dos.</t>
  </si>
  <si>
    <t>Servicios inform ticos.</t>
  </si>
  <si>
    <t>Capacitaci¢n.</t>
  </si>
  <si>
    <t>Convenios y aportaciones.</t>
  </si>
  <si>
    <t>Vi ticos nacionales.</t>
  </si>
  <si>
    <t>FECHA DE EMISION:    27/05/2011</t>
  </si>
  <si>
    <t>AVANCE PRESUPUESTAL DE EGRESOS DEL 01   DE   ENERO DE 2011   AL   31  DE  MARZO  DE 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</si>
</sst>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9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thick">
        <color indexed="64"/>
      </top>
      <bottom style="dashed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dashed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0" fontId="1" fillId="0" borderId="2" xfId="0" applyFont="1" applyBorder="1"/>
    <xf numFmtId="4" fontId="1" fillId="0" borderId="2" xfId="0" applyNumberFormat="1" applyFont="1" applyFill="1" applyBorder="1"/>
    <xf numFmtId="4" fontId="1" fillId="0" borderId="2" xfId="0" applyNumberFormat="1" applyFont="1" applyBorder="1"/>
    <xf numFmtId="0" fontId="1" fillId="0" borderId="5" xfId="0" applyFont="1" applyBorder="1"/>
    <xf numFmtId="4" fontId="1" fillId="0" borderId="5" xfId="0" applyNumberFormat="1" applyFont="1" applyFill="1" applyBorder="1"/>
    <xf numFmtId="4" fontId="1" fillId="0" borderId="5" xfId="0" applyNumberFormat="1" applyFont="1" applyBorder="1"/>
    <xf numFmtId="0" fontId="2" fillId="0" borderId="2" xfId="0" applyFont="1" applyBorder="1"/>
    <xf numFmtId="4" fontId="2" fillId="0" borderId="2" xfId="0" applyNumberFormat="1" applyFont="1" applyFill="1" applyBorder="1"/>
    <xf numFmtId="4" fontId="1" fillId="0" borderId="0" xfId="0" applyNumberFormat="1" applyFont="1"/>
    <xf numFmtId="4" fontId="1" fillId="0" borderId="0" xfId="0" applyNumberFormat="1" applyFont="1" applyBorder="1"/>
    <xf numFmtId="0" fontId="1" fillId="0" borderId="0" xfId="0" applyFont="1" applyFill="1" applyBorder="1"/>
    <xf numFmtId="4" fontId="4" fillId="0" borderId="2" xfId="0" applyNumberFormat="1" applyFont="1" applyBorder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1</xdr:col>
      <xdr:colOff>19050</xdr:colOff>
      <xdr:row>4</xdr:row>
      <xdr:rowOff>85725</xdr:rowOff>
    </xdr:to>
    <xdr:pic>
      <xdr:nvPicPr>
        <xdr:cNvPr id="1106" name="Picture 82" descr="logomu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0"/>
          <a:ext cx="723900" cy="695325"/>
        </a:xfrm>
        <a:prstGeom prst="rect">
          <a:avLst/>
        </a:prstGeom>
        <a:noFill/>
      </xdr:spPr>
    </xdr:pic>
    <xdr:clientData/>
  </xdr:twoCellAnchor>
  <xdr:twoCellAnchor>
    <xdr:from>
      <xdr:col>1</xdr:col>
      <xdr:colOff>28575</xdr:colOff>
      <xdr:row>0</xdr:row>
      <xdr:rowOff>57150</xdr:rowOff>
    </xdr:from>
    <xdr:to>
      <xdr:col>1</xdr:col>
      <xdr:colOff>3019425</xdr:colOff>
      <xdr:row>4</xdr:row>
      <xdr:rowOff>76200</xdr:rowOff>
    </xdr:to>
    <xdr:sp macro="" textlink="">
      <xdr:nvSpPr>
        <xdr:cNvPr id="1107" name="Rectangle 83"/>
        <xdr:cNvSpPr>
          <a:spLocks noChangeArrowheads="1"/>
        </xdr:cNvSpPr>
      </xdr:nvSpPr>
      <xdr:spPr bwMode="auto">
        <a:xfrm>
          <a:off x="771525" y="57150"/>
          <a:ext cx="29908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900" b="1" i="0" strike="noStrike">
              <a:solidFill>
                <a:srgbClr val="000000"/>
              </a:solidFill>
              <a:latin typeface="Arial"/>
              <a:cs typeface="Arial"/>
            </a:rPr>
            <a:t>GOBIERNO DEL ESTADO DE MÉXICO</a:t>
          </a:r>
        </a:p>
        <a:p>
          <a:pPr algn="l" rtl="0">
            <a:defRPr sz="1000"/>
          </a:pPr>
          <a:r>
            <a:rPr lang="es-ES" sz="900" b="1" i="0" strike="noStrike">
              <a:solidFill>
                <a:srgbClr val="000000"/>
              </a:solidFill>
              <a:latin typeface="Arial"/>
              <a:cs typeface="Arial"/>
            </a:rPr>
            <a:t>SECRETARIA DE FINANZAS Y ADMINISTRACIÓN</a:t>
          </a:r>
        </a:p>
        <a:p>
          <a:pPr algn="l" rtl="0">
            <a:defRPr sz="1000"/>
          </a:pPr>
          <a:r>
            <a:rPr lang="es-ES" sz="900" b="1" i="0" strike="noStrike">
              <a:solidFill>
                <a:srgbClr val="000000"/>
              </a:solidFill>
              <a:latin typeface="Arial"/>
              <a:cs typeface="Arial"/>
            </a:rPr>
            <a:t>CONTADURIA GENERAL GUBERNAMENTAL</a:t>
          </a:r>
        </a:p>
        <a:p>
          <a:pPr algn="l" rtl="0">
            <a:defRPr sz="1000"/>
          </a:pPr>
          <a:r>
            <a:rPr lang="es-ES" sz="900" b="1" i="0" strike="noStrike">
              <a:solidFill>
                <a:srgbClr val="000000"/>
              </a:solidFill>
              <a:latin typeface="Arial"/>
              <a:cs typeface="Arial"/>
            </a:rPr>
            <a:t>UNIDAD DE SISTEMAS E INFORMATICA</a:t>
          </a:r>
        </a:p>
      </xdr:txBody>
    </xdr:sp>
    <xdr:clientData/>
  </xdr:twoCellAnchor>
  <xdr:twoCellAnchor>
    <xdr:from>
      <xdr:col>10</xdr:col>
      <xdr:colOff>247650</xdr:colOff>
      <xdr:row>0</xdr:row>
      <xdr:rowOff>38100</xdr:rowOff>
    </xdr:from>
    <xdr:to>
      <xdr:col>10</xdr:col>
      <xdr:colOff>1047750</xdr:colOff>
      <xdr:row>5</xdr:row>
      <xdr:rowOff>0</xdr:rowOff>
    </xdr:to>
    <xdr:pic>
      <xdr:nvPicPr>
        <xdr:cNvPr id="1108" name="Picture 84" descr="Imevis21-01"/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839825" y="38100"/>
          <a:ext cx="6381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457200</xdr:colOff>
      <xdr:row>174</xdr:row>
      <xdr:rowOff>123825</xdr:rowOff>
    </xdr:from>
    <xdr:to>
      <xdr:col>1</xdr:col>
      <xdr:colOff>3552825</xdr:colOff>
      <xdr:row>180</xdr:row>
      <xdr:rowOff>66675</xdr:rowOff>
    </xdr:to>
    <xdr:grpSp>
      <xdr:nvGrpSpPr>
        <xdr:cNvPr id="1118" name="Group 94"/>
        <xdr:cNvGrpSpPr>
          <a:grpSpLocks/>
        </xdr:cNvGrpSpPr>
      </xdr:nvGrpSpPr>
      <xdr:grpSpPr bwMode="auto">
        <a:xfrm>
          <a:off x="457200" y="26831925"/>
          <a:ext cx="3838575" cy="857250"/>
          <a:chOff x="0" y="1920"/>
          <a:chExt cx="706" cy="90"/>
        </a:xfrm>
      </xdr:grpSpPr>
      <xdr:sp macro="" textlink="">
        <xdr:nvSpPr>
          <xdr:cNvPr id="1110" name="Rectangle 86"/>
          <xdr:cNvSpPr>
            <a:spLocks noChangeArrowheads="1"/>
          </xdr:cNvSpPr>
        </xdr:nvSpPr>
        <xdr:spPr bwMode="auto">
          <a:xfrm>
            <a:off x="0" y="1920"/>
            <a:ext cx="706" cy="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SUBDIRECTOR DE CONTABILIDAD Y PRESUPUESTO</a:t>
            </a:r>
          </a:p>
          <a:p>
            <a:pPr algn="ctr" rtl="0">
              <a:defRPr sz="1000"/>
            </a:pPr>
            <a:endParaRPr lang="es-ES" sz="10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es-ES" sz="10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es-ES" sz="10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        C. ALFONSO EYEYO GARCIA</a:t>
            </a:r>
          </a:p>
        </xdr:txBody>
      </xdr:sp>
      <xdr:sp macro="" textlink="">
        <xdr:nvSpPr>
          <xdr:cNvPr id="1111" name="Line 87"/>
          <xdr:cNvSpPr>
            <a:spLocks noChangeShapeType="1"/>
          </xdr:cNvSpPr>
        </xdr:nvSpPr>
        <xdr:spPr bwMode="auto">
          <a:xfrm>
            <a:off x="28" y="1981"/>
            <a:ext cx="654" cy="0"/>
          </a:xfrm>
          <a:prstGeom prst="line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</xdr:col>
      <xdr:colOff>5429250</xdr:colOff>
      <xdr:row>174</xdr:row>
      <xdr:rowOff>123825</xdr:rowOff>
    </xdr:from>
    <xdr:to>
      <xdr:col>5</xdr:col>
      <xdr:colOff>628650</xdr:colOff>
      <xdr:row>180</xdr:row>
      <xdr:rowOff>66675</xdr:rowOff>
    </xdr:to>
    <xdr:grpSp>
      <xdr:nvGrpSpPr>
        <xdr:cNvPr id="1112" name="Group 88"/>
        <xdr:cNvGrpSpPr>
          <a:grpSpLocks/>
        </xdr:cNvGrpSpPr>
      </xdr:nvGrpSpPr>
      <xdr:grpSpPr bwMode="auto">
        <a:xfrm>
          <a:off x="6172200" y="26831925"/>
          <a:ext cx="3409950" cy="857250"/>
          <a:chOff x="54" y="2485"/>
          <a:chExt cx="323" cy="85"/>
        </a:xfrm>
      </xdr:grpSpPr>
      <xdr:sp macro="" textlink="">
        <xdr:nvSpPr>
          <xdr:cNvPr id="1113" name="Rectangle 89"/>
          <xdr:cNvSpPr>
            <a:spLocks noChangeArrowheads="1"/>
          </xdr:cNvSpPr>
        </xdr:nvSpPr>
        <xdr:spPr bwMode="auto">
          <a:xfrm>
            <a:off x="54" y="2485"/>
            <a:ext cx="323" cy="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DIRECTOR DE ADMINISTRACIÓN Y FINANZAS</a:t>
            </a:r>
          </a:p>
          <a:p>
            <a:pPr algn="ctr" rtl="0">
              <a:defRPr sz="1000"/>
            </a:pPr>
            <a:endParaRPr lang="es-ES" sz="10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es-ES" sz="10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es-ES" sz="10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        LIC. JORGE ABUCHARD CÁRDENAS</a:t>
            </a:r>
          </a:p>
        </xdr:txBody>
      </xdr:sp>
      <xdr:sp macro="" textlink="">
        <xdr:nvSpPr>
          <xdr:cNvPr id="1114" name="Line 90"/>
          <xdr:cNvSpPr>
            <a:spLocks noChangeShapeType="1"/>
          </xdr:cNvSpPr>
        </xdr:nvSpPr>
        <xdr:spPr bwMode="auto">
          <a:xfrm>
            <a:off x="67" y="2543"/>
            <a:ext cx="299" cy="0"/>
          </a:xfrm>
          <a:prstGeom prst="line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7</xdr:col>
      <xdr:colOff>542925</xdr:colOff>
      <xdr:row>174</xdr:row>
      <xdr:rowOff>114300</xdr:rowOff>
    </xdr:from>
    <xdr:to>
      <xdr:col>11</xdr:col>
      <xdr:colOff>0</xdr:colOff>
      <xdr:row>180</xdr:row>
      <xdr:rowOff>57150</xdr:rowOff>
    </xdr:to>
    <xdr:grpSp>
      <xdr:nvGrpSpPr>
        <xdr:cNvPr id="1115" name="Group 91"/>
        <xdr:cNvGrpSpPr>
          <a:grpSpLocks/>
        </xdr:cNvGrpSpPr>
      </xdr:nvGrpSpPr>
      <xdr:grpSpPr bwMode="auto">
        <a:xfrm>
          <a:off x="11249025" y="26822400"/>
          <a:ext cx="3362325" cy="857250"/>
          <a:chOff x="54" y="2485"/>
          <a:chExt cx="323" cy="85"/>
        </a:xfrm>
      </xdr:grpSpPr>
      <xdr:sp macro="" textlink="">
        <xdr:nvSpPr>
          <xdr:cNvPr id="1116" name="Rectangle 92"/>
          <xdr:cNvSpPr>
            <a:spLocks noChangeArrowheads="1"/>
          </xdr:cNvSpPr>
        </xdr:nvSpPr>
        <xdr:spPr bwMode="auto">
          <a:xfrm>
            <a:off x="54" y="2485"/>
            <a:ext cx="323" cy="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DIRECTOR GENERAL</a:t>
            </a:r>
          </a:p>
          <a:p>
            <a:pPr algn="ctr" rtl="0">
              <a:defRPr sz="1000"/>
            </a:pPr>
            <a:endParaRPr lang="es-ES" sz="10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es-ES" sz="10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es-ES" sz="10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       C. FAUSTINO ROJAS GONZALEZ</a:t>
            </a:r>
          </a:p>
        </xdr:txBody>
      </xdr:sp>
      <xdr:sp macro="" textlink="">
        <xdr:nvSpPr>
          <xdr:cNvPr id="1117" name="Line 93"/>
          <xdr:cNvSpPr>
            <a:spLocks noChangeShapeType="1"/>
          </xdr:cNvSpPr>
        </xdr:nvSpPr>
        <xdr:spPr bwMode="auto">
          <a:xfrm>
            <a:off x="67" y="2543"/>
            <a:ext cx="299" cy="0"/>
          </a:xfrm>
          <a:prstGeom prst="line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77"/>
  <sheetViews>
    <sheetView tabSelected="1" workbookViewId="0"/>
  </sheetViews>
  <sheetFormatPr baseColWidth="10" defaultRowHeight="12" x14ac:dyDescent="0.2"/>
  <cols>
    <col min="1" max="1" width="11.140625" style="1" bestFit="1" customWidth="1"/>
    <col min="2" max="2" width="84.28515625" style="1" customWidth="1"/>
    <col min="3" max="4" width="13.28515625" style="1" customWidth="1"/>
    <col min="5" max="5" width="12.28515625" style="1" customWidth="1"/>
    <col min="6" max="6" width="13.28515625" style="1" customWidth="1"/>
    <col min="7" max="7" width="13" style="1" customWidth="1"/>
    <col min="8" max="8" width="15.7109375" style="1" bestFit="1" customWidth="1"/>
    <col min="9" max="9" width="14.5703125" style="1" customWidth="1"/>
    <col min="10" max="10" width="15" style="1" bestFit="1" customWidth="1"/>
    <col min="11" max="11" width="13.28515625" style="1" bestFit="1" customWidth="1"/>
    <col min="12" max="16384" width="11.42578125" style="1"/>
  </cols>
  <sheetData>
    <row r="2" spans="1:12" x14ac:dyDescent="0.2">
      <c r="B2" s="2"/>
      <c r="C2" s="2"/>
      <c r="D2" s="2"/>
      <c r="E2" s="2"/>
      <c r="F2" s="2"/>
      <c r="G2" s="2"/>
      <c r="H2" s="2"/>
    </row>
    <row r="3" spans="1:12" x14ac:dyDescent="0.2">
      <c r="B3" s="2"/>
      <c r="C3" s="2"/>
      <c r="D3" s="2"/>
      <c r="E3" s="2"/>
      <c r="F3" s="2"/>
      <c r="G3" s="2"/>
      <c r="H3" s="2"/>
    </row>
    <row r="4" spans="1:12" x14ac:dyDescent="0.2">
      <c r="B4" s="2"/>
      <c r="C4" s="2"/>
      <c r="D4" s="2"/>
      <c r="E4" s="2"/>
      <c r="F4" s="2"/>
      <c r="I4" s="2" t="s">
        <v>169</v>
      </c>
      <c r="J4" s="2"/>
    </row>
    <row r="5" spans="1:12" x14ac:dyDescent="0.2">
      <c r="B5" s="2"/>
      <c r="C5" s="2"/>
      <c r="D5" s="2"/>
      <c r="E5" s="2"/>
      <c r="F5" s="2"/>
      <c r="I5" s="2" t="s">
        <v>0</v>
      </c>
      <c r="J5" s="3"/>
    </row>
    <row r="6" spans="1:12" ht="12.75" thickBo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2" ht="16.5" thickTop="1" x14ac:dyDescent="0.25">
      <c r="A7" s="26" t="s">
        <v>63</v>
      </c>
      <c r="B7" s="26"/>
      <c r="C7" s="26"/>
      <c r="D7" s="26"/>
      <c r="E7" s="26"/>
      <c r="F7" s="26"/>
      <c r="G7" s="26"/>
      <c r="H7" s="26"/>
      <c r="I7" s="26"/>
      <c r="J7" s="26"/>
      <c r="K7" s="26"/>
    </row>
    <row r="8" spans="1:12" ht="15.75" x14ac:dyDescent="0.25">
      <c r="A8" s="25" t="s">
        <v>1</v>
      </c>
      <c r="B8" s="25"/>
      <c r="C8" s="25"/>
      <c r="D8" s="25"/>
      <c r="E8" s="25"/>
      <c r="F8" s="25"/>
      <c r="G8" s="25"/>
      <c r="H8" s="25"/>
      <c r="I8" s="25"/>
      <c r="J8" s="25"/>
      <c r="K8" s="25"/>
    </row>
    <row r="9" spans="1:12" ht="16.5" thickBot="1" x14ac:dyDescent="0.3">
      <c r="A9" s="24" t="s">
        <v>170</v>
      </c>
      <c r="B9" s="24"/>
      <c r="C9" s="24"/>
      <c r="D9" s="24"/>
      <c r="E9" s="24"/>
      <c r="F9" s="24"/>
      <c r="G9" s="24"/>
      <c r="H9" s="24"/>
      <c r="I9" s="24"/>
      <c r="J9" s="24"/>
      <c r="K9" s="24"/>
    </row>
    <row r="10" spans="1:12" s="5" customFormat="1" ht="12.75" thickTop="1" x14ac:dyDescent="0.2">
      <c r="A10" s="10" t="s">
        <v>2</v>
      </c>
      <c r="B10" s="10" t="s">
        <v>3</v>
      </c>
      <c r="C10" s="11" t="s">
        <v>4</v>
      </c>
      <c r="D10" s="11" t="s">
        <v>5</v>
      </c>
      <c r="E10" s="11" t="s">
        <v>6</v>
      </c>
      <c r="F10" s="11" t="s">
        <v>7</v>
      </c>
      <c r="G10" s="11" t="s">
        <v>8</v>
      </c>
      <c r="H10" s="11" t="s">
        <v>9</v>
      </c>
      <c r="I10" s="11" t="s">
        <v>10</v>
      </c>
      <c r="J10" s="11" t="s">
        <v>11</v>
      </c>
      <c r="K10" s="11" t="s">
        <v>12</v>
      </c>
    </row>
    <row r="11" spans="1:12" x14ac:dyDescent="0.2">
      <c r="A11" s="12">
        <v>1000</v>
      </c>
      <c r="B11" s="12" t="s">
        <v>64</v>
      </c>
      <c r="C11" s="13">
        <f>+C12+C15+C27+C36+C49+C52</f>
        <v>154448179</v>
      </c>
      <c r="D11" s="13">
        <f>+D12+D15+D27+D36+D49+D52</f>
        <v>4348605.93</v>
      </c>
      <c r="E11" s="13">
        <f>+E12+E15+E27+E36+E49+E52</f>
        <v>2631791.04</v>
      </c>
      <c r="F11" s="14">
        <f>+C11+D11-E11</f>
        <v>156164993.89000002</v>
      </c>
      <c r="G11" s="13">
        <f>+G12+G15+G27+G36+G49+G52</f>
        <v>36884230.879999995</v>
      </c>
      <c r="H11" s="13">
        <f t="shared" ref="H11:I11" si="0">+H12+H15+H27+H36+H49+H52</f>
        <v>0</v>
      </c>
      <c r="I11" s="13">
        <f t="shared" si="0"/>
        <v>0</v>
      </c>
      <c r="J11" s="13">
        <f>+G11+H11+I11</f>
        <v>36884230.879999995</v>
      </c>
      <c r="K11" s="13">
        <f>+F11-J11</f>
        <v>119280763.01000002</v>
      </c>
      <c r="L11" s="20"/>
    </row>
    <row r="12" spans="1:12" x14ac:dyDescent="0.2">
      <c r="A12" s="12">
        <v>1100</v>
      </c>
      <c r="B12" s="12" t="s">
        <v>65</v>
      </c>
      <c r="C12" s="13">
        <f>SUM(C13:C14)</f>
        <v>73783230</v>
      </c>
      <c r="D12" s="13">
        <f>SUM(D13:D14)</f>
        <v>446070.26</v>
      </c>
      <c r="E12" s="13">
        <f>SUM(E13:E14)</f>
        <v>859769.15</v>
      </c>
      <c r="F12" s="14">
        <f t="shared" ref="F12:F75" si="1">+C12+D12-E12</f>
        <v>73369531.109999999</v>
      </c>
      <c r="G12" s="13">
        <f>SUM(G13:G14)</f>
        <v>16586600.170000002</v>
      </c>
      <c r="H12" s="13">
        <f t="shared" ref="H12:I12" si="2">SUM(H13:H14)</f>
        <v>0</v>
      </c>
      <c r="I12" s="13">
        <f t="shared" si="2"/>
        <v>0</v>
      </c>
      <c r="J12" s="13">
        <f t="shared" ref="J12:J75" si="3">+G12+H12+I12</f>
        <v>16586600.170000002</v>
      </c>
      <c r="K12" s="13">
        <f t="shared" ref="K12:K75" si="4">+F12-J12</f>
        <v>56782930.939999998</v>
      </c>
    </row>
    <row r="13" spans="1:12" x14ac:dyDescent="0.2">
      <c r="A13" s="12">
        <v>1130</v>
      </c>
      <c r="B13" s="12" t="s">
        <v>66</v>
      </c>
      <c r="C13" s="13">
        <v>0</v>
      </c>
      <c r="D13" s="14">
        <v>0</v>
      </c>
      <c r="E13" s="14">
        <v>0</v>
      </c>
      <c r="F13" s="14">
        <f t="shared" si="1"/>
        <v>0</v>
      </c>
      <c r="G13" s="14">
        <v>0</v>
      </c>
      <c r="H13" s="14">
        <v>0</v>
      </c>
      <c r="I13" s="14">
        <v>0</v>
      </c>
      <c r="J13" s="13">
        <f t="shared" si="3"/>
        <v>0</v>
      </c>
      <c r="K13" s="13">
        <f t="shared" si="4"/>
        <v>0</v>
      </c>
    </row>
    <row r="14" spans="1:12" x14ac:dyDescent="0.2">
      <c r="A14" s="12">
        <v>1131</v>
      </c>
      <c r="B14" s="12" t="s">
        <v>13</v>
      </c>
      <c r="C14" s="13">
        <v>73783230</v>
      </c>
      <c r="D14" s="14">
        <v>446070.26</v>
      </c>
      <c r="E14" s="14">
        <v>859769.15</v>
      </c>
      <c r="F14" s="14">
        <f t="shared" si="1"/>
        <v>73369531.109999999</v>
      </c>
      <c r="G14" s="14">
        <v>16586600.170000002</v>
      </c>
      <c r="H14" s="14">
        <v>0</v>
      </c>
      <c r="I14" s="14">
        <v>0</v>
      </c>
      <c r="J14" s="13">
        <f t="shared" si="3"/>
        <v>16586600.170000002</v>
      </c>
      <c r="K14" s="13">
        <f t="shared" si="4"/>
        <v>56782930.939999998</v>
      </c>
    </row>
    <row r="15" spans="1:12" x14ac:dyDescent="0.2">
      <c r="A15" s="12">
        <v>1300</v>
      </c>
      <c r="B15" s="12" t="s">
        <v>67</v>
      </c>
      <c r="C15" s="13">
        <f>SUM(C16:C26)</f>
        <v>50338697</v>
      </c>
      <c r="D15" s="13">
        <f>SUM(D16:D26)</f>
        <v>640152.34</v>
      </c>
      <c r="E15" s="13">
        <f>SUM(E16:E26)</f>
        <v>546252.84</v>
      </c>
      <c r="F15" s="14">
        <f t="shared" si="1"/>
        <v>50432596.5</v>
      </c>
      <c r="G15" s="13">
        <f>SUM(G16:G26)</f>
        <v>8296125.3799999999</v>
      </c>
      <c r="H15" s="13">
        <f t="shared" ref="H15:I15" si="5">SUM(H16:H26)</f>
        <v>0</v>
      </c>
      <c r="I15" s="13">
        <f t="shared" si="5"/>
        <v>0</v>
      </c>
      <c r="J15" s="13">
        <f t="shared" si="3"/>
        <v>8296125.3799999999</v>
      </c>
      <c r="K15" s="13">
        <f t="shared" si="4"/>
        <v>42136471.119999997</v>
      </c>
    </row>
    <row r="16" spans="1:12" x14ac:dyDescent="0.2">
      <c r="A16" s="12">
        <v>1310</v>
      </c>
      <c r="B16" s="12" t="s">
        <v>68</v>
      </c>
      <c r="C16" s="13">
        <v>0</v>
      </c>
      <c r="D16" s="14">
        <v>0</v>
      </c>
      <c r="E16" s="14">
        <v>0</v>
      </c>
      <c r="F16" s="14">
        <f t="shared" si="1"/>
        <v>0</v>
      </c>
      <c r="G16" s="14">
        <v>0</v>
      </c>
      <c r="H16" s="14">
        <v>0</v>
      </c>
      <c r="I16" s="14">
        <v>0</v>
      </c>
      <c r="J16" s="13">
        <f t="shared" si="3"/>
        <v>0</v>
      </c>
      <c r="K16" s="13">
        <f t="shared" si="4"/>
        <v>0</v>
      </c>
    </row>
    <row r="17" spans="1:11" x14ac:dyDescent="0.2">
      <c r="A17" s="12">
        <v>1312</v>
      </c>
      <c r="B17" s="12" t="s">
        <v>20</v>
      </c>
      <c r="C17" s="13">
        <v>1597356</v>
      </c>
      <c r="D17" s="14">
        <v>94463.08</v>
      </c>
      <c r="E17" s="14">
        <v>34613.39</v>
      </c>
      <c r="F17" s="14">
        <f t="shared" si="1"/>
        <v>1657205.6900000002</v>
      </c>
      <c r="G17" s="14">
        <v>516435.3</v>
      </c>
      <c r="H17" s="14">
        <v>0</v>
      </c>
      <c r="I17" s="14">
        <v>0</v>
      </c>
      <c r="J17" s="13">
        <f t="shared" si="3"/>
        <v>516435.3</v>
      </c>
      <c r="K17" s="13">
        <f t="shared" si="4"/>
        <v>1140770.3900000001</v>
      </c>
    </row>
    <row r="18" spans="1:11" x14ac:dyDescent="0.2">
      <c r="A18" s="12">
        <v>1320</v>
      </c>
      <c r="B18" s="12" t="s">
        <v>69</v>
      </c>
      <c r="C18" s="13">
        <v>0</v>
      </c>
      <c r="D18" s="14">
        <v>0</v>
      </c>
      <c r="E18" s="14">
        <v>0</v>
      </c>
      <c r="F18" s="14">
        <f t="shared" si="1"/>
        <v>0</v>
      </c>
      <c r="G18" s="14">
        <v>0</v>
      </c>
      <c r="H18" s="14">
        <v>0</v>
      </c>
      <c r="I18" s="14">
        <v>0</v>
      </c>
      <c r="J18" s="13">
        <f t="shared" si="3"/>
        <v>0</v>
      </c>
      <c r="K18" s="13">
        <f t="shared" si="4"/>
        <v>0</v>
      </c>
    </row>
    <row r="19" spans="1:11" x14ac:dyDescent="0.2">
      <c r="A19" s="12">
        <v>1321</v>
      </c>
      <c r="B19" s="12" t="s">
        <v>70</v>
      </c>
      <c r="C19" s="13">
        <v>5135496</v>
      </c>
      <c r="D19" s="14">
        <v>7273.59</v>
      </c>
      <c r="E19" s="14">
        <v>0</v>
      </c>
      <c r="F19" s="14">
        <f t="shared" si="1"/>
        <v>5142769.59</v>
      </c>
      <c r="G19" s="14">
        <v>7273.59</v>
      </c>
      <c r="H19" s="14">
        <v>0</v>
      </c>
      <c r="I19" s="14">
        <v>0</v>
      </c>
      <c r="J19" s="13">
        <f t="shared" si="3"/>
        <v>7273.59</v>
      </c>
      <c r="K19" s="13">
        <f t="shared" si="4"/>
        <v>5135496</v>
      </c>
    </row>
    <row r="20" spans="1:11" x14ac:dyDescent="0.2">
      <c r="A20" s="12">
        <v>1322</v>
      </c>
      <c r="B20" s="12" t="s">
        <v>14</v>
      </c>
      <c r="C20" s="13">
        <v>9853221</v>
      </c>
      <c r="D20" s="14">
        <v>17847.86</v>
      </c>
      <c r="E20" s="14">
        <v>0</v>
      </c>
      <c r="F20" s="14">
        <f t="shared" si="1"/>
        <v>9871068.8599999994</v>
      </c>
      <c r="G20" s="14">
        <v>17847.86</v>
      </c>
      <c r="H20" s="14">
        <v>0</v>
      </c>
      <c r="I20" s="14">
        <v>0</v>
      </c>
      <c r="J20" s="13">
        <f t="shared" si="3"/>
        <v>17847.86</v>
      </c>
      <c r="K20" s="13">
        <f t="shared" si="4"/>
        <v>9853221</v>
      </c>
    </row>
    <row r="21" spans="1:11" x14ac:dyDescent="0.2">
      <c r="A21" s="12">
        <v>1340</v>
      </c>
      <c r="B21" s="12" t="s">
        <v>71</v>
      </c>
      <c r="C21" s="13">
        <v>0</v>
      </c>
      <c r="D21" s="14">
        <v>0</v>
      </c>
      <c r="E21" s="14">
        <v>0</v>
      </c>
      <c r="F21" s="14">
        <f t="shared" si="1"/>
        <v>0</v>
      </c>
      <c r="G21" s="14">
        <v>0</v>
      </c>
      <c r="H21" s="14">
        <v>0</v>
      </c>
      <c r="I21" s="14">
        <v>0</v>
      </c>
      <c r="J21" s="13">
        <f t="shared" si="3"/>
        <v>0</v>
      </c>
      <c r="K21" s="13">
        <f t="shared" si="4"/>
        <v>0</v>
      </c>
    </row>
    <row r="22" spans="1:11" x14ac:dyDescent="0.2">
      <c r="A22" s="12">
        <v>1344</v>
      </c>
      <c r="B22" s="12" t="s">
        <v>72</v>
      </c>
      <c r="C22" s="13">
        <v>1815477</v>
      </c>
      <c r="D22" s="14">
        <v>230889.16</v>
      </c>
      <c r="E22" s="14">
        <v>83628.259999999995</v>
      </c>
      <c r="F22" s="14">
        <f t="shared" si="1"/>
        <v>1962737.9</v>
      </c>
      <c r="G22" s="14">
        <v>738706.29999999993</v>
      </c>
      <c r="H22" s="14">
        <v>0</v>
      </c>
      <c r="I22" s="14">
        <v>0</v>
      </c>
      <c r="J22" s="13">
        <f t="shared" si="3"/>
        <v>738706.29999999993</v>
      </c>
      <c r="K22" s="13">
        <f t="shared" si="4"/>
        <v>1224031.6000000001</v>
      </c>
    </row>
    <row r="23" spans="1:11" x14ac:dyDescent="0.2">
      <c r="A23" s="12">
        <v>1345</v>
      </c>
      <c r="B23" s="12" t="s">
        <v>73</v>
      </c>
      <c r="C23" s="13">
        <v>22928469</v>
      </c>
      <c r="D23" s="14">
        <v>148832.82</v>
      </c>
      <c r="E23" s="14">
        <v>409070.87</v>
      </c>
      <c r="F23" s="14">
        <f t="shared" si="1"/>
        <v>22668230.949999999</v>
      </c>
      <c r="G23" s="14">
        <v>5176582.2</v>
      </c>
      <c r="H23" s="14">
        <v>0</v>
      </c>
      <c r="I23" s="14">
        <v>0</v>
      </c>
      <c r="J23" s="13">
        <f t="shared" si="3"/>
        <v>5176582.2</v>
      </c>
      <c r="K23" s="13">
        <f t="shared" si="4"/>
        <v>17491648.75</v>
      </c>
    </row>
    <row r="24" spans="1:11" x14ac:dyDescent="0.2">
      <c r="A24" s="12">
        <v>1346</v>
      </c>
      <c r="B24" s="12" t="s">
        <v>25</v>
      </c>
      <c r="C24" s="13">
        <v>8463770</v>
      </c>
      <c r="D24" s="14">
        <v>126762.37</v>
      </c>
      <c r="E24" s="14">
        <v>11898.59</v>
      </c>
      <c r="F24" s="14">
        <f t="shared" si="1"/>
        <v>8578633.7799999993</v>
      </c>
      <c r="G24" s="14">
        <v>1794319.1300000001</v>
      </c>
      <c r="H24" s="14">
        <v>0</v>
      </c>
      <c r="I24" s="14">
        <v>0</v>
      </c>
      <c r="J24" s="13">
        <f t="shared" si="3"/>
        <v>1794319.1300000001</v>
      </c>
      <c r="K24" s="13">
        <f t="shared" si="4"/>
        <v>6784314.6499999994</v>
      </c>
    </row>
    <row r="25" spans="1:11" x14ac:dyDescent="0.2">
      <c r="A25" s="12">
        <v>1347</v>
      </c>
      <c r="B25" s="12" t="s">
        <v>28</v>
      </c>
      <c r="C25" s="13">
        <v>446616</v>
      </c>
      <c r="D25" s="14">
        <v>0</v>
      </c>
      <c r="E25" s="14">
        <v>0</v>
      </c>
      <c r="F25" s="14">
        <f t="shared" si="1"/>
        <v>446616</v>
      </c>
      <c r="G25" s="14">
        <v>0</v>
      </c>
      <c r="H25" s="14">
        <v>0</v>
      </c>
      <c r="I25" s="14">
        <v>0</v>
      </c>
      <c r="J25" s="13">
        <f t="shared" si="3"/>
        <v>0</v>
      </c>
      <c r="K25" s="13">
        <f t="shared" si="4"/>
        <v>446616</v>
      </c>
    </row>
    <row r="26" spans="1:11" x14ac:dyDescent="0.2">
      <c r="A26" s="12">
        <v>1349</v>
      </c>
      <c r="B26" s="12" t="s">
        <v>74</v>
      </c>
      <c r="C26" s="13">
        <v>98292</v>
      </c>
      <c r="D26" s="14">
        <v>14083.46</v>
      </c>
      <c r="E26" s="14">
        <v>7041.73</v>
      </c>
      <c r="F26" s="14">
        <f t="shared" si="1"/>
        <v>105333.73</v>
      </c>
      <c r="G26" s="14">
        <v>44961</v>
      </c>
      <c r="H26" s="14">
        <v>0</v>
      </c>
      <c r="I26" s="14">
        <v>0</v>
      </c>
      <c r="J26" s="13">
        <f t="shared" si="3"/>
        <v>44961</v>
      </c>
      <c r="K26" s="13">
        <f t="shared" si="4"/>
        <v>60372.729999999996</v>
      </c>
    </row>
    <row r="27" spans="1:11" x14ac:dyDescent="0.2">
      <c r="A27" s="12">
        <v>1400</v>
      </c>
      <c r="B27" s="12" t="s">
        <v>75</v>
      </c>
      <c r="C27" s="13">
        <f>SUM(C28:C35)</f>
        <v>11964038</v>
      </c>
      <c r="D27" s="13">
        <f>SUM(D28:D35)</f>
        <v>95154.02</v>
      </c>
      <c r="E27" s="13">
        <f>SUM(E28:E35)</f>
        <v>311659.18000000005</v>
      </c>
      <c r="F27" s="14">
        <f t="shared" si="1"/>
        <v>11747532.84</v>
      </c>
      <c r="G27" s="13">
        <f>SUM(G28:G35)</f>
        <v>2913624.99</v>
      </c>
      <c r="H27" s="13">
        <f t="shared" ref="H27:I27" si="6">SUM(H28:H35)</f>
        <v>0</v>
      </c>
      <c r="I27" s="13">
        <f t="shared" si="6"/>
        <v>0</v>
      </c>
      <c r="J27" s="13">
        <f t="shared" si="3"/>
        <v>2913624.99</v>
      </c>
      <c r="K27" s="13">
        <f t="shared" si="4"/>
        <v>8833907.8499999996</v>
      </c>
    </row>
    <row r="28" spans="1:11" x14ac:dyDescent="0.2">
      <c r="A28" s="12">
        <v>1410</v>
      </c>
      <c r="B28" s="12" t="s">
        <v>76</v>
      </c>
      <c r="C28" s="13">
        <v>0</v>
      </c>
      <c r="D28" s="14">
        <v>0</v>
      </c>
      <c r="E28" s="14">
        <v>0</v>
      </c>
      <c r="F28" s="14">
        <f t="shared" si="1"/>
        <v>0</v>
      </c>
      <c r="G28" s="14">
        <v>0</v>
      </c>
      <c r="H28" s="14">
        <v>0</v>
      </c>
      <c r="I28" s="14">
        <v>0</v>
      </c>
      <c r="J28" s="13">
        <f t="shared" si="3"/>
        <v>0</v>
      </c>
      <c r="K28" s="13">
        <f t="shared" si="4"/>
        <v>0</v>
      </c>
    </row>
    <row r="29" spans="1:11" x14ac:dyDescent="0.2">
      <c r="A29" s="12">
        <v>1412</v>
      </c>
      <c r="B29" s="12" t="s">
        <v>17</v>
      </c>
      <c r="C29" s="13">
        <v>3798780</v>
      </c>
      <c r="D29" s="14">
        <v>30591.9</v>
      </c>
      <c r="E29" s="14">
        <v>51822.44</v>
      </c>
      <c r="F29" s="14">
        <f t="shared" si="1"/>
        <v>3777549.46</v>
      </c>
      <c r="G29" s="14">
        <v>1003418.49</v>
      </c>
      <c r="H29" s="14">
        <v>0</v>
      </c>
      <c r="I29" s="14">
        <v>0</v>
      </c>
      <c r="J29" s="13">
        <f t="shared" si="3"/>
        <v>1003418.49</v>
      </c>
      <c r="K29" s="13">
        <f t="shared" si="4"/>
        <v>2774130.9699999997</v>
      </c>
    </row>
    <row r="30" spans="1:11" x14ac:dyDescent="0.2">
      <c r="A30" s="12">
        <v>1413</v>
      </c>
      <c r="B30" s="12" t="s">
        <v>77</v>
      </c>
      <c r="C30" s="13">
        <v>4752944</v>
      </c>
      <c r="D30" s="14">
        <v>40969.620000000003</v>
      </c>
      <c r="E30" s="14">
        <v>66282.34</v>
      </c>
      <c r="F30" s="14">
        <f t="shared" si="1"/>
        <v>4727631.28</v>
      </c>
      <c r="G30" s="14">
        <v>1259840.8799999999</v>
      </c>
      <c r="H30" s="14">
        <v>0</v>
      </c>
      <c r="I30" s="14">
        <v>0</v>
      </c>
      <c r="J30" s="13">
        <f t="shared" si="3"/>
        <v>1259840.8799999999</v>
      </c>
      <c r="K30" s="13">
        <f t="shared" si="4"/>
        <v>3467790.4000000004</v>
      </c>
    </row>
    <row r="31" spans="1:11" x14ac:dyDescent="0.2">
      <c r="A31" s="12">
        <v>1414</v>
      </c>
      <c r="B31" s="12" t="s">
        <v>78</v>
      </c>
      <c r="C31" s="13">
        <v>807708</v>
      </c>
      <c r="D31" s="14">
        <v>0</v>
      </c>
      <c r="E31" s="14">
        <v>3446.41</v>
      </c>
      <c r="F31" s="14">
        <f t="shared" si="1"/>
        <v>804261.59</v>
      </c>
      <c r="G31" s="14">
        <v>198656.22000000003</v>
      </c>
      <c r="H31" s="14">
        <v>0</v>
      </c>
      <c r="I31" s="14">
        <v>0</v>
      </c>
      <c r="J31" s="13">
        <f t="shared" si="3"/>
        <v>198656.22000000003</v>
      </c>
      <c r="K31" s="13">
        <f t="shared" si="4"/>
        <v>605605.36999999988</v>
      </c>
    </row>
    <row r="32" spans="1:11" x14ac:dyDescent="0.2">
      <c r="A32" s="12">
        <v>1415</v>
      </c>
      <c r="B32" s="12" t="s">
        <v>79</v>
      </c>
      <c r="C32" s="13">
        <v>867984</v>
      </c>
      <c r="D32" s="14">
        <v>2924.2799999999997</v>
      </c>
      <c r="E32" s="14">
        <v>9568.39</v>
      </c>
      <c r="F32" s="14">
        <f t="shared" si="1"/>
        <v>861339.89</v>
      </c>
      <c r="G32" s="14">
        <v>202867.05</v>
      </c>
      <c r="H32" s="14">
        <v>0</v>
      </c>
      <c r="I32" s="14">
        <v>0</v>
      </c>
      <c r="J32" s="13">
        <f t="shared" si="3"/>
        <v>202867.05</v>
      </c>
      <c r="K32" s="13">
        <f t="shared" si="4"/>
        <v>658472.84000000008</v>
      </c>
    </row>
    <row r="33" spans="1:11" x14ac:dyDescent="0.2">
      <c r="A33" s="12">
        <v>1416</v>
      </c>
      <c r="B33" s="12" t="s">
        <v>18</v>
      </c>
      <c r="C33" s="13">
        <v>949452</v>
      </c>
      <c r="D33" s="14">
        <v>6369.45</v>
      </c>
      <c r="E33" s="14">
        <v>12230.79</v>
      </c>
      <c r="F33" s="14">
        <f t="shared" si="1"/>
        <v>943590.65999999992</v>
      </c>
      <c r="G33" s="14">
        <v>248842.35</v>
      </c>
      <c r="H33" s="14">
        <v>0</v>
      </c>
      <c r="I33" s="14">
        <v>0</v>
      </c>
      <c r="J33" s="13">
        <f t="shared" si="3"/>
        <v>248842.35</v>
      </c>
      <c r="K33" s="13">
        <f t="shared" si="4"/>
        <v>694748.30999999994</v>
      </c>
    </row>
    <row r="34" spans="1:11" x14ac:dyDescent="0.2">
      <c r="A34" s="12">
        <v>1440</v>
      </c>
      <c r="B34" s="12" t="s">
        <v>80</v>
      </c>
      <c r="C34" s="13">
        <v>0</v>
      </c>
      <c r="D34" s="14">
        <v>0</v>
      </c>
      <c r="E34" s="14">
        <v>0</v>
      </c>
      <c r="F34" s="14">
        <f t="shared" si="1"/>
        <v>0</v>
      </c>
      <c r="G34" s="14">
        <v>0</v>
      </c>
      <c r="H34" s="14">
        <v>0</v>
      </c>
      <c r="I34" s="14">
        <v>0</v>
      </c>
      <c r="J34" s="13">
        <f t="shared" si="3"/>
        <v>0</v>
      </c>
      <c r="K34" s="13">
        <f t="shared" si="4"/>
        <v>0</v>
      </c>
    </row>
    <row r="35" spans="1:11" x14ac:dyDescent="0.2">
      <c r="A35" s="12">
        <v>1441</v>
      </c>
      <c r="B35" s="12" t="s">
        <v>15</v>
      </c>
      <c r="C35" s="13">
        <v>787170</v>
      </c>
      <c r="D35" s="14">
        <v>14298.77</v>
      </c>
      <c r="E35" s="14">
        <v>168308.81</v>
      </c>
      <c r="F35" s="14">
        <f t="shared" si="1"/>
        <v>633159.96</v>
      </c>
      <c r="G35" s="14">
        <v>0</v>
      </c>
      <c r="H35" s="14">
        <v>0</v>
      </c>
      <c r="I35" s="14">
        <v>0</v>
      </c>
      <c r="J35" s="13">
        <f t="shared" si="3"/>
        <v>0</v>
      </c>
      <c r="K35" s="13">
        <f t="shared" si="4"/>
        <v>633159.96</v>
      </c>
    </row>
    <row r="36" spans="1:11" x14ac:dyDescent="0.2">
      <c r="A36" s="12">
        <v>1500</v>
      </c>
      <c r="B36" s="12" t="s">
        <v>81</v>
      </c>
      <c r="C36" s="13">
        <f>SUM(C37:C48)</f>
        <v>10871148</v>
      </c>
      <c r="D36" s="13">
        <f>SUM(D37:D48)</f>
        <v>2484207.52</v>
      </c>
      <c r="E36" s="13">
        <f>SUM(E37:E48)</f>
        <v>807736.38</v>
      </c>
      <c r="F36" s="14">
        <f t="shared" si="1"/>
        <v>12547619.139999999</v>
      </c>
      <c r="G36" s="13">
        <f>SUM(G37:G48)</f>
        <v>3232327.46</v>
      </c>
      <c r="H36" s="13">
        <f t="shared" ref="H36:I36" si="7">SUM(H37:H48)</f>
        <v>0</v>
      </c>
      <c r="I36" s="13">
        <f t="shared" si="7"/>
        <v>0</v>
      </c>
      <c r="J36" s="13">
        <f t="shared" si="3"/>
        <v>3232327.46</v>
      </c>
      <c r="K36" s="13">
        <f t="shared" si="4"/>
        <v>9315291.6799999997</v>
      </c>
    </row>
    <row r="37" spans="1:11" x14ac:dyDescent="0.2">
      <c r="A37" s="12">
        <v>1510</v>
      </c>
      <c r="B37" s="12" t="s">
        <v>82</v>
      </c>
      <c r="C37" s="13">
        <v>0</v>
      </c>
      <c r="D37" s="14">
        <v>0</v>
      </c>
      <c r="E37" s="14">
        <v>0</v>
      </c>
      <c r="F37" s="14">
        <f t="shared" si="1"/>
        <v>0</v>
      </c>
      <c r="G37" s="14">
        <v>0</v>
      </c>
      <c r="H37" s="14">
        <v>0</v>
      </c>
      <c r="I37" s="14">
        <v>0</v>
      </c>
      <c r="J37" s="13">
        <f t="shared" si="3"/>
        <v>0</v>
      </c>
      <c r="K37" s="13">
        <f t="shared" si="4"/>
        <v>0</v>
      </c>
    </row>
    <row r="38" spans="1:11" x14ac:dyDescent="0.2">
      <c r="A38" s="12">
        <v>1511</v>
      </c>
      <c r="B38" s="12" t="s">
        <v>19</v>
      </c>
      <c r="C38" s="13">
        <v>291594</v>
      </c>
      <c r="D38" s="14">
        <v>47348.020000000004</v>
      </c>
      <c r="E38" s="14">
        <v>26633.1</v>
      </c>
      <c r="F38" s="14">
        <f t="shared" si="1"/>
        <v>312308.92000000004</v>
      </c>
      <c r="G38" s="14">
        <v>159893.08000000002</v>
      </c>
      <c r="H38" s="14">
        <v>0</v>
      </c>
      <c r="I38" s="14">
        <v>0</v>
      </c>
      <c r="J38" s="13">
        <f t="shared" si="3"/>
        <v>159893.08000000002</v>
      </c>
      <c r="K38" s="13">
        <f t="shared" si="4"/>
        <v>152415.84000000003</v>
      </c>
    </row>
    <row r="39" spans="1:11" x14ac:dyDescent="0.2">
      <c r="A39" s="12">
        <v>1512</v>
      </c>
      <c r="B39" s="12" t="s">
        <v>23</v>
      </c>
      <c r="C39" s="13">
        <v>3749136</v>
      </c>
      <c r="D39" s="14">
        <v>5194.71</v>
      </c>
      <c r="E39" s="14">
        <v>0</v>
      </c>
      <c r="F39" s="14">
        <f t="shared" si="1"/>
        <v>3754330.71</v>
      </c>
      <c r="G39" s="14">
        <v>905627.62</v>
      </c>
      <c r="H39" s="14">
        <v>0</v>
      </c>
      <c r="I39" s="14">
        <v>0</v>
      </c>
      <c r="J39" s="13">
        <f t="shared" si="3"/>
        <v>905627.62</v>
      </c>
      <c r="K39" s="13">
        <f t="shared" si="4"/>
        <v>2848703.09</v>
      </c>
    </row>
    <row r="40" spans="1:11" x14ac:dyDescent="0.2">
      <c r="A40" s="12">
        <v>1522</v>
      </c>
      <c r="B40" s="12" t="s">
        <v>164</v>
      </c>
      <c r="C40" s="13">
        <v>0</v>
      </c>
      <c r="D40" s="14">
        <v>1716814.89</v>
      </c>
      <c r="E40" s="14">
        <v>0</v>
      </c>
      <c r="F40" s="14">
        <f t="shared" si="1"/>
        <v>1716814.89</v>
      </c>
      <c r="G40" s="14">
        <v>0</v>
      </c>
      <c r="H40" s="14">
        <v>0</v>
      </c>
      <c r="I40" s="14">
        <v>0</v>
      </c>
      <c r="J40" s="13">
        <f t="shared" si="3"/>
        <v>0</v>
      </c>
      <c r="K40" s="13">
        <f t="shared" si="4"/>
        <v>1716814.89</v>
      </c>
    </row>
    <row r="41" spans="1:11" x14ac:dyDescent="0.2">
      <c r="A41" s="12">
        <v>1530</v>
      </c>
      <c r="B41" s="12" t="s">
        <v>83</v>
      </c>
      <c r="C41" s="13">
        <v>0</v>
      </c>
      <c r="D41" s="14">
        <v>0</v>
      </c>
      <c r="E41" s="14">
        <v>0</v>
      </c>
      <c r="F41" s="14">
        <f t="shared" si="1"/>
        <v>0</v>
      </c>
      <c r="G41" s="14">
        <v>0</v>
      </c>
      <c r="H41" s="14">
        <v>0</v>
      </c>
      <c r="I41" s="14">
        <v>0</v>
      </c>
      <c r="J41" s="13">
        <f t="shared" si="3"/>
        <v>0</v>
      </c>
      <c r="K41" s="13">
        <f t="shared" si="4"/>
        <v>0</v>
      </c>
    </row>
    <row r="42" spans="1:11" x14ac:dyDescent="0.2">
      <c r="A42" s="12">
        <v>1531</v>
      </c>
      <c r="B42" s="12" t="s">
        <v>26</v>
      </c>
      <c r="C42" s="13">
        <v>0</v>
      </c>
      <c r="D42" s="14">
        <v>68000</v>
      </c>
      <c r="E42" s="14">
        <v>0</v>
      </c>
      <c r="F42" s="14">
        <f t="shared" si="1"/>
        <v>68000</v>
      </c>
      <c r="G42" s="14">
        <v>68000</v>
      </c>
      <c r="H42" s="14">
        <v>0</v>
      </c>
      <c r="I42" s="14">
        <v>0</v>
      </c>
      <c r="J42" s="13">
        <f t="shared" si="3"/>
        <v>68000</v>
      </c>
      <c r="K42" s="13">
        <f t="shared" si="4"/>
        <v>0</v>
      </c>
    </row>
    <row r="43" spans="1:11" x14ac:dyDescent="0.2">
      <c r="A43" s="12">
        <v>1540</v>
      </c>
      <c r="B43" s="12" t="s">
        <v>84</v>
      </c>
      <c r="C43" s="13">
        <v>0</v>
      </c>
      <c r="D43" s="14">
        <v>0</v>
      </c>
      <c r="E43" s="14">
        <v>0</v>
      </c>
      <c r="F43" s="14">
        <f t="shared" si="1"/>
        <v>0</v>
      </c>
      <c r="G43" s="14">
        <v>0</v>
      </c>
      <c r="H43" s="14">
        <v>0</v>
      </c>
      <c r="I43" s="14">
        <v>0</v>
      </c>
      <c r="J43" s="13">
        <f t="shared" si="3"/>
        <v>0</v>
      </c>
      <c r="K43" s="13">
        <f t="shared" si="4"/>
        <v>0</v>
      </c>
    </row>
    <row r="44" spans="1:11" x14ac:dyDescent="0.2">
      <c r="A44" s="15">
        <v>1541</v>
      </c>
      <c r="B44" s="15" t="s">
        <v>24</v>
      </c>
      <c r="C44" s="16">
        <v>676867</v>
      </c>
      <c r="D44" s="17">
        <v>46362.85</v>
      </c>
      <c r="E44" s="17">
        <v>0</v>
      </c>
      <c r="F44" s="14">
        <f t="shared" si="1"/>
        <v>723229.85</v>
      </c>
      <c r="G44" s="14">
        <v>140645</v>
      </c>
      <c r="H44" s="17">
        <v>0</v>
      </c>
      <c r="I44" s="17">
        <v>0</v>
      </c>
      <c r="J44" s="13">
        <f t="shared" si="3"/>
        <v>140645</v>
      </c>
      <c r="K44" s="13">
        <f t="shared" si="4"/>
        <v>582584.85</v>
      </c>
    </row>
    <row r="45" spans="1:11" x14ac:dyDescent="0.2">
      <c r="A45" s="12">
        <v>1542</v>
      </c>
      <c r="B45" s="12" t="s">
        <v>85</v>
      </c>
      <c r="C45" s="13">
        <v>561377</v>
      </c>
      <c r="D45" s="14">
        <v>78340.91</v>
      </c>
      <c r="E45" s="14">
        <v>763603.37</v>
      </c>
      <c r="F45" s="14">
        <f t="shared" si="1"/>
        <v>-123885.45999999996</v>
      </c>
      <c r="G45" s="14">
        <v>778285.45</v>
      </c>
      <c r="H45" s="14">
        <v>0</v>
      </c>
      <c r="I45" s="14">
        <v>0</v>
      </c>
      <c r="J45" s="13">
        <f t="shared" si="3"/>
        <v>778285.45</v>
      </c>
      <c r="K45" s="13">
        <f t="shared" si="4"/>
        <v>-902170.90999999992</v>
      </c>
    </row>
    <row r="46" spans="1:11" x14ac:dyDescent="0.2">
      <c r="A46" s="12">
        <v>1546</v>
      </c>
      <c r="B46" s="12" t="s">
        <v>27</v>
      </c>
      <c r="C46" s="13">
        <v>2645238</v>
      </c>
      <c r="D46" s="14">
        <v>491990.04000000004</v>
      </c>
      <c r="E46" s="14">
        <v>0</v>
      </c>
      <c r="F46" s="14">
        <f t="shared" si="1"/>
        <v>3137228.04</v>
      </c>
      <c r="G46" s="14">
        <v>537144</v>
      </c>
      <c r="H46" s="14">
        <v>0</v>
      </c>
      <c r="I46" s="14">
        <v>0</v>
      </c>
      <c r="J46" s="13">
        <f t="shared" si="3"/>
        <v>537144</v>
      </c>
      <c r="K46" s="13">
        <f t="shared" si="4"/>
        <v>2600084.04</v>
      </c>
    </row>
    <row r="47" spans="1:11" x14ac:dyDescent="0.2">
      <c r="A47" s="12">
        <v>1560</v>
      </c>
      <c r="B47" s="12" t="s">
        <v>86</v>
      </c>
      <c r="C47" s="13">
        <v>0</v>
      </c>
      <c r="D47" s="14">
        <v>0</v>
      </c>
      <c r="E47" s="14">
        <v>0</v>
      </c>
      <c r="F47" s="14">
        <f t="shared" si="1"/>
        <v>0</v>
      </c>
      <c r="G47" s="14">
        <v>0</v>
      </c>
      <c r="H47" s="14">
        <v>0</v>
      </c>
      <c r="I47" s="14">
        <v>0</v>
      </c>
      <c r="J47" s="13">
        <f t="shared" si="3"/>
        <v>0</v>
      </c>
      <c r="K47" s="13">
        <f t="shared" si="4"/>
        <v>0</v>
      </c>
    </row>
    <row r="48" spans="1:11" x14ac:dyDescent="0.2">
      <c r="A48" s="12">
        <v>1565</v>
      </c>
      <c r="B48" s="12" t="s">
        <v>22</v>
      </c>
      <c r="C48" s="13">
        <v>2946936</v>
      </c>
      <c r="D48" s="14">
        <v>30156.1</v>
      </c>
      <c r="E48" s="14">
        <v>17499.91</v>
      </c>
      <c r="F48" s="14">
        <f t="shared" si="1"/>
        <v>2959592.19</v>
      </c>
      <c r="G48" s="14">
        <v>642732.30999999994</v>
      </c>
      <c r="H48" s="14">
        <v>0</v>
      </c>
      <c r="I48" s="14">
        <v>0</v>
      </c>
      <c r="J48" s="13">
        <f t="shared" si="3"/>
        <v>642732.30999999994</v>
      </c>
      <c r="K48" s="13">
        <f t="shared" si="4"/>
        <v>2316859.88</v>
      </c>
    </row>
    <row r="49" spans="1:12" x14ac:dyDescent="0.2">
      <c r="A49" s="12">
        <v>1700</v>
      </c>
      <c r="B49" s="12" t="s">
        <v>87</v>
      </c>
      <c r="C49" s="13">
        <f>SUM(C50:C51)</f>
        <v>4118090</v>
      </c>
      <c r="D49" s="13">
        <f>SUM(D50:D51)</f>
        <v>683021.78999999992</v>
      </c>
      <c r="E49" s="13">
        <f>SUM(E50:E51)</f>
        <v>9807.16</v>
      </c>
      <c r="F49" s="14">
        <f t="shared" si="1"/>
        <v>4791304.63</v>
      </c>
      <c r="G49" s="13">
        <f>SUM(G50:G51)</f>
        <v>2487199.83</v>
      </c>
      <c r="H49" s="13">
        <f t="shared" ref="H49:I49" si="8">SUM(H50:H51)</f>
        <v>0</v>
      </c>
      <c r="I49" s="13">
        <f t="shared" si="8"/>
        <v>0</v>
      </c>
      <c r="J49" s="13">
        <f t="shared" si="3"/>
        <v>2487199.83</v>
      </c>
      <c r="K49" s="13">
        <f t="shared" si="4"/>
        <v>2304104.7999999998</v>
      </c>
    </row>
    <row r="50" spans="1:12" x14ac:dyDescent="0.2">
      <c r="A50" s="12">
        <v>1710</v>
      </c>
      <c r="B50" s="12" t="s">
        <v>88</v>
      </c>
      <c r="C50" s="13">
        <v>0</v>
      </c>
      <c r="D50" s="14">
        <v>0</v>
      </c>
      <c r="E50" s="14">
        <v>0</v>
      </c>
      <c r="F50" s="14">
        <f t="shared" si="1"/>
        <v>0</v>
      </c>
      <c r="G50" s="14">
        <v>0</v>
      </c>
      <c r="H50" s="14">
        <v>0</v>
      </c>
      <c r="I50" s="14">
        <v>0</v>
      </c>
      <c r="J50" s="13">
        <f t="shared" si="3"/>
        <v>0</v>
      </c>
      <c r="K50" s="13">
        <f t="shared" si="4"/>
        <v>0</v>
      </c>
    </row>
    <row r="51" spans="1:12" x14ac:dyDescent="0.2">
      <c r="A51" s="12">
        <v>1712</v>
      </c>
      <c r="B51" s="12" t="s">
        <v>21</v>
      </c>
      <c r="C51" s="13">
        <v>4118090</v>
      </c>
      <c r="D51" s="14">
        <v>683021.78999999992</v>
      </c>
      <c r="E51" s="14">
        <v>9807.16</v>
      </c>
      <c r="F51" s="14">
        <f t="shared" si="1"/>
        <v>4791304.63</v>
      </c>
      <c r="G51" s="14">
        <v>2487199.83</v>
      </c>
      <c r="H51" s="14">
        <v>0</v>
      </c>
      <c r="I51" s="14">
        <v>0</v>
      </c>
      <c r="J51" s="13">
        <f t="shared" si="3"/>
        <v>2487199.83</v>
      </c>
      <c r="K51" s="13">
        <f t="shared" si="4"/>
        <v>2304104.7999999998</v>
      </c>
    </row>
    <row r="52" spans="1:12" x14ac:dyDescent="0.2">
      <c r="A52" s="12">
        <v>1800</v>
      </c>
      <c r="B52" s="12" t="s">
        <v>89</v>
      </c>
      <c r="C52" s="13">
        <f>SUM(C53:C54)</f>
        <v>3372976</v>
      </c>
      <c r="D52" s="13">
        <f>SUM(D53:D54)</f>
        <v>0</v>
      </c>
      <c r="E52" s="13">
        <f>SUM(E53:E54)</f>
        <v>96566.33</v>
      </c>
      <c r="F52" s="14">
        <f t="shared" si="1"/>
        <v>3276409.67</v>
      </c>
      <c r="G52" s="13">
        <f>SUM(G53:G54)</f>
        <v>3368353.05</v>
      </c>
      <c r="H52" s="13">
        <f t="shared" ref="H52:I52" si="9">SUM(H53:H54)</f>
        <v>0</v>
      </c>
      <c r="I52" s="13">
        <f t="shared" si="9"/>
        <v>0</v>
      </c>
      <c r="J52" s="13">
        <f t="shared" si="3"/>
        <v>3368353.05</v>
      </c>
      <c r="K52" s="13">
        <f t="shared" si="4"/>
        <v>-91943.379999999888</v>
      </c>
    </row>
    <row r="53" spans="1:12" x14ac:dyDescent="0.2">
      <c r="A53" s="12">
        <v>1810</v>
      </c>
      <c r="B53" s="12" t="s">
        <v>90</v>
      </c>
      <c r="C53" s="13">
        <v>0</v>
      </c>
      <c r="D53" s="14">
        <v>0</v>
      </c>
      <c r="E53" s="14">
        <v>0</v>
      </c>
      <c r="F53" s="14">
        <f t="shared" si="1"/>
        <v>0</v>
      </c>
      <c r="G53" s="14">
        <v>0</v>
      </c>
      <c r="H53" s="14">
        <v>0</v>
      </c>
      <c r="I53" s="14">
        <v>0</v>
      </c>
      <c r="J53" s="13">
        <f t="shared" si="3"/>
        <v>0</v>
      </c>
      <c r="K53" s="13">
        <f t="shared" si="4"/>
        <v>0</v>
      </c>
    </row>
    <row r="54" spans="1:12" x14ac:dyDescent="0.2">
      <c r="A54" s="12">
        <v>1811</v>
      </c>
      <c r="B54" s="12" t="s">
        <v>16</v>
      </c>
      <c r="C54" s="13">
        <v>3372976</v>
      </c>
      <c r="D54" s="14">
        <v>0</v>
      </c>
      <c r="E54" s="14">
        <v>96566.33</v>
      </c>
      <c r="F54" s="14">
        <f t="shared" si="1"/>
        <v>3276409.67</v>
      </c>
      <c r="G54" s="14">
        <v>3368353.05</v>
      </c>
      <c r="H54" s="14">
        <v>0</v>
      </c>
      <c r="I54" s="14">
        <v>0</v>
      </c>
      <c r="J54" s="13">
        <f t="shared" si="3"/>
        <v>3368353.05</v>
      </c>
      <c r="K54" s="13">
        <f t="shared" si="4"/>
        <v>-91943.379999999888</v>
      </c>
    </row>
    <row r="55" spans="1:12" x14ac:dyDescent="0.2">
      <c r="A55" s="12">
        <v>2000</v>
      </c>
      <c r="B55" s="12" t="s">
        <v>91</v>
      </c>
      <c r="C55" s="13">
        <f>+C56+C66+C69+C78+C83+C86+C89</f>
        <v>7413862</v>
      </c>
      <c r="D55" s="13">
        <f>+D56+D66+D69+D78+D83+D86+D89</f>
        <v>59</v>
      </c>
      <c r="E55" s="13">
        <f>+E56+E66+E69+E78+E83+E86+E89</f>
        <v>59</v>
      </c>
      <c r="F55" s="14">
        <f t="shared" si="1"/>
        <v>7413862</v>
      </c>
      <c r="G55" s="13">
        <f t="shared" ref="G55:I55" si="10">+G56+G66+G69+G78+G83+G86+G89</f>
        <v>461361.31</v>
      </c>
      <c r="H55" s="13">
        <f t="shared" si="10"/>
        <v>6959.6799999999994</v>
      </c>
      <c r="I55" s="13">
        <f t="shared" si="10"/>
        <v>150291.24</v>
      </c>
      <c r="J55" s="13">
        <f t="shared" si="3"/>
        <v>618612.23</v>
      </c>
      <c r="K55" s="13">
        <f t="shared" si="4"/>
        <v>6795249.7699999996</v>
      </c>
      <c r="L55" s="20"/>
    </row>
    <row r="56" spans="1:12" x14ac:dyDescent="0.2">
      <c r="A56" s="12">
        <v>2100</v>
      </c>
      <c r="B56" s="12" t="s">
        <v>92</v>
      </c>
      <c r="C56" s="13">
        <f>SUM(C57:C65)</f>
        <v>4159674</v>
      </c>
      <c r="D56" s="13">
        <f>SUM(D57:D65)</f>
        <v>59</v>
      </c>
      <c r="E56" s="13">
        <f>SUM(E57:E65)</f>
        <v>0</v>
      </c>
      <c r="F56" s="14">
        <f t="shared" si="1"/>
        <v>4159733</v>
      </c>
      <c r="G56" s="13">
        <f t="shared" ref="G56:I56" si="11">SUM(G57:G65)</f>
        <v>2957.33</v>
      </c>
      <c r="H56" s="13">
        <f t="shared" si="11"/>
        <v>2007.73</v>
      </c>
      <c r="I56" s="13">
        <f t="shared" si="11"/>
        <v>3306</v>
      </c>
      <c r="J56" s="13">
        <f t="shared" si="3"/>
        <v>8271.06</v>
      </c>
      <c r="K56" s="13">
        <f t="shared" si="4"/>
        <v>4151461.94</v>
      </c>
    </row>
    <row r="57" spans="1:12" x14ac:dyDescent="0.2">
      <c r="A57" s="12">
        <v>2110</v>
      </c>
      <c r="B57" s="12" t="s">
        <v>93</v>
      </c>
      <c r="C57" s="13">
        <v>0</v>
      </c>
      <c r="D57" s="14">
        <v>0</v>
      </c>
      <c r="E57" s="14">
        <v>0</v>
      </c>
      <c r="F57" s="14">
        <f t="shared" si="1"/>
        <v>0</v>
      </c>
      <c r="G57" s="14">
        <v>0</v>
      </c>
      <c r="H57" s="14">
        <v>0</v>
      </c>
      <c r="I57" s="14">
        <v>0</v>
      </c>
      <c r="J57" s="13">
        <f t="shared" si="3"/>
        <v>0</v>
      </c>
      <c r="K57" s="13">
        <f t="shared" si="4"/>
        <v>0</v>
      </c>
    </row>
    <row r="58" spans="1:12" x14ac:dyDescent="0.2">
      <c r="A58" s="12">
        <v>2111</v>
      </c>
      <c r="B58" s="12" t="s">
        <v>29</v>
      </c>
      <c r="C58" s="13">
        <v>1480844</v>
      </c>
      <c r="D58" s="14">
        <v>0</v>
      </c>
      <c r="E58" s="14">
        <v>0</v>
      </c>
      <c r="F58" s="14">
        <f t="shared" si="1"/>
        <v>1480844</v>
      </c>
      <c r="G58" s="14">
        <v>1045.94</v>
      </c>
      <c r="H58" s="14">
        <v>2007.73</v>
      </c>
      <c r="I58" s="14">
        <v>3306</v>
      </c>
      <c r="J58" s="13">
        <f t="shared" si="3"/>
        <v>6359.67</v>
      </c>
      <c r="K58" s="13">
        <f t="shared" si="4"/>
        <v>1474484.33</v>
      </c>
    </row>
    <row r="59" spans="1:12" x14ac:dyDescent="0.2">
      <c r="A59" s="12">
        <v>2140</v>
      </c>
      <c r="B59" s="12" t="s">
        <v>94</v>
      </c>
      <c r="C59" s="13">
        <v>0</v>
      </c>
      <c r="D59" s="14">
        <v>0</v>
      </c>
      <c r="E59" s="14">
        <v>0</v>
      </c>
      <c r="F59" s="14">
        <f t="shared" si="1"/>
        <v>0</v>
      </c>
      <c r="G59" s="14">
        <v>0</v>
      </c>
      <c r="H59" s="14">
        <v>0</v>
      </c>
      <c r="I59" s="14">
        <v>0</v>
      </c>
      <c r="J59" s="13">
        <f t="shared" si="3"/>
        <v>0</v>
      </c>
      <c r="K59" s="13">
        <f t="shared" si="4"/>
        <v>0</v>
      </c>
    </row>
    <row r="60" spans="1:12" x14ac:dyDescent="0.2">
      <c r="A60" s="12">
        <v>2141</v>
      </c>
      <c r="B60" s="12" t="s">
        <v>31</v>
      </c>
      <c r="C60" s="13">
        <v>2435950</v>
      </c>
      <c r="D60" s="14">
        <v>0</v>
      </c>
      <c r="E60" s="14">
        <v>0</v>
      </c>
      <c r="F60" s="14">
        <f t="shared" si="1"/>
        <v>2435950</v>
      </c>
      <c r="G60" s="14">
        <v>1852.39</v>
      </c>
      <c r="H60" s="14">
        <v>0</v>
      </c>
      <c r="I60" s="14">
        <v>0</v>
      </c>
      <c r="J60" s="13">
        <f t="shared" si="3"/>
        <v>1852.39</v>
      </c>
      <c r="K60" s="13">
        <f t="shared" si="4"/>
        <v>2434097.61</v>
      </c>
    </row>
    <row r="61" spans="1:12" x14ac:dyDescent="0.2">
      <c r="A61" s="12">
        <v>2150</v>
      </c>
      <c r="B61" s="12" t="s">
        <v>95</v>
      </c>
      <c r="C61" s="13">
        <v>0</v>
      </c>
      <c r="D61" s="14">
        <v>0</v>
      </c>
      <c r="E61" s="14">
        <v>0</v>
      </c>
      <c r="F61" s="14">
        <f t="shared" si="1"/>
        <v>0</v>
      </c>
      <c r="G61" s="14">
        <v>0</v>
      </c>
      <c r="H61" s="14">
        <v>0</v>
      </c>
      <c r="I61" s="14">
        <v>0</v>
      </c>
      <c r="J61" s="13">
        <f t="shared" si="3"/>
        <v>0</v>
      </c>
      <c r="K61" s="13">
        <f t="shared" si="4"/>
        <v>0</v>
      </c>
    </row>
    <row r="62" spans="1:12" x14ac:dyDescent="0.2">
      <c r="A62" s="12">
        <v>2151</v>
      </c>
      <c r="B62" s="12" t="s">
        <v>32</v>
      </c>
      <c r="C62" s="13">
        <v>2412</v>
      </c>
      <c r="D62" s="14">
        <v>59</v>
      </c>
      <c r="E62" s="14">
        <v>0</v>
      </c>
      <c r="F62" s="14">
        <f t="shared" si="1"/>
        <v>2471</v>
      </c>
      <c r="G62" s="14">
        <v>59</v>
      </c>
      <c r="H62" s="14">
        <v>0</v>
      </c>
      <c r="I62" s="14">
        <v>0</v>
      </c>
      <c r="J62" s="13">
        <f t="shared" si="3"/>
        <v>59</v>
      </c>
      <c r="K62" s="13">
        <f t="shared" si="4"/>
        <v>2412</v>
      </c>
    </row>
    <row r="63" spans="1:12" x14ac:dyDescent="0.2">
      <c r="A63" s="12">
        <v>2152</v>
      </c>
      <c r="B63" s="12" t="s">
        <v>33</v>
      </c>
      <c r="C63" s="13">
        <v>38930</v>
      </c>
      <c r="D63" s="14">
        <v>0</v>
      </c>
      <c r="E63" s="14">
        <v>0</v>
      </c>
      <c r="F63" s="14">
        <f t="shared" si="1"/>
        <v>38930</v>
      </c>
      <c r="G63" s="14">
        <v>0</v>
      </c>
      <c r="H63" s="14">
        <v>0</v>
      </c>
      <c r="I63" s="14">
        <v>0</v>
      </c>
      <c r="J63" s="13">
        <f t="shared" si="3"/>
        <v>0</v>
      </c>
      <c r="K63" s="13">
        <f t="shared" si="4"/>
        <v>38930</v>
      </c>
    </row>
    <row r="64" spans="1:12" x14ac:dyDescent="0.2">
      <c r="A64" s="12">
        <v>2160</v>
      </c>
      <c r="B64" s="12" t="s">
        <v>30</v>
      </c>
      <c r="C64" s="13">
        <v>0</v>
      </c>
      <c r="D64" s="14">
        <v>0</v>
      </c>
      <c r="E64" s="14">
        <v>0</v>
      </c>
      <c r="F64" s="14">
        <f t="shared" si="1"/>
        <v>0</v>
      </c>
      <c r="G64" s="14">
        <v>0</v>
      </c>
      <c r="H64" s="14">
        <v>0</v>
      </c>
      <c r="I64" s="14">
        <v>0</v>
      </c>
      <c r="J64" s="13">
        <f t="shared" si="3"/>
        <v>0</v>
      </c>
      <c r="K64" s="13">
        <f t="shared" si="4"/>
        <v>0</v>
      </c>
    </row>
    <row r="65" spans="1:11" x14ac:dyDescent="0.2">
      <c r="A65" s="12">
        <v>2161</v>
      </c>
      <c r="B65" s="12" t="s">
        <v>96</v>
      </c>
      <c r="C65" s="13">
        <v>201538</v>
      </c>
      <c r="D65" s="14">
        <v>0</v>
      </c>
      <c r="E65" s="14">
        <v>0</v>
      </c>
      <c r="F65" s="14">
        <f t="shared" si="1"/>
        <v>201538</v>
      </c>
      <c r="G65" s="14">
        <v>0</v>
      </c>
      <c r="H65" s="14">
        <v>0</v>
      </c>
      <c r="I65" s="14">
        <v>0</v>
      </c>
      <c r="J65" s="13">
        <f t="shared" si="3"/>
        <v>0</v>
      </c>
      <c r="K65" s="13">
        <f t="shared" si="4"/>
        <v>201538</v>
      </c>
    </row>
    <row r="66" spans="1:11" x14ac:dyDescent="0.2">
      <c r="A66" s="12">
        <v>2200</v>
      </c>
      <c r="B66" s="12" t="s">
        <v>97</v>
      </c>
      <c r="C66" s="13">
        <f>SUM(C67:C68)</f>
        <v>2441</v>
      </c>
      <c r="D66" s="13">
        <f>SUM(D67:D68)</f>
        <v>0</v>
      </c>
      <c r="E66" s="13">
        <f>SUM(E67:E68)</f>
        <v>0</v>
      </c>
      <c r="F66" s="14">
        <f t="shared" si="1"/>
        <v>2441</v>
      </c>
      <c r="G66" s="13">
        <f t="shared" ref="G66:I66" si="12">SUM(G67:G68)</f>
        <v>0</v>
      </c>
      <c r="H66" s="13">
        <f t="shared" si="12"/>
        <v>0</v>
      </c>
      <c r="I66" s="13">
        <f t="shared" si="12"/>
        <v>0</v>
      </c>
      <c r="J66" s="13">
        <f t="shared" si="3"/>
        <v>0</v>
      </c>
      <c r="K66" s="13">
        <f t="shared" si="4"/>
        <v>2441</v>
      </c>
    </row>
    <row r="67" spans="1:11" x14ac:dyDescent="0.2">
      <c r="A67" s="12">
        <v>2230</v>
      </c>
      <c r="B67" s="12" t="s">
        <v>35</v>
      </c>
      <c r="C67" s="13">
        <v>0</v>
      </c>
      <c r="D67" s="14">
        <v>0</v>
      </c>
      <c r="E67" s="14">
        <v>0</v>
      </c>
      <c r="F67" s="14">
        <f t="shared" si="1"/>
        <v>0</v>
      </c>
      <c r="G67" s="14">
        <v>0</v>
      </c>
      <c r="H67" s="14">
        <v>0</v>
      </c>
      <c r="I67" s="14">
        <v>0</v>
      </c>
      <c r="J67" s="13">
        <f t="shared" si="3"/>
        <v>0</v>
      </c>
      <c r="K67" s="13">
        <f t="shared" si="4"/>
        <v>0</v>
      </c>
    </row>
    <row r="68" spans="1:11" x14ac:dyDescent="0.2">
      <c r="A68" s="12">
        <v>2231</v>
      </c>
      <c r="B68" s="12" t="s">
        <v>35</v>
      </c>
      <c r="C68" s="13">
        <v>2441</v>
      </c>
      <c r="D68" s="14">
        <v>0</v>
      </c>
      <c r="E68" s="14">
        <v>0</v>
      </c>
      <c r="F68" s="14">
        <f t="shared" si="1"/>
        <v>2441</v>
      </c>
      <c r="G68" s="14">
        <v>0</v>
      </c>
      <c r="H68" s="14">
        <v>0</v>
      </c>
      <c r="I68" s="14">
        <v>0</v>
      </c>
      <c r="J68" s="13">
        <f t="shared" si="3"/>
        <v>0</v>
      </c>
      <c r="K68" s="13">
        <f t="shared" si="4"/>
        <v>2441</v>
      </c>
    </row>
    <row r="69" spans="1:11" x14ac:dyDescent="0.2">
      <c r="A69" s="12">
        <v>2400</v>
      </c>
      <c r="B69" s="12" t="s">
        <v>98</v>
      </c>
      <c r="C69" s="13">
        <f>SUM(C70:C77)</f>
        <v>70875</v>
      </c>
      <c r="D69" s="13">
        <f>SUM(D70:D77)</f>
        <v>0</v>
      </c>
      <c r="E69" s="13">
        <f>SUM(E70:E77)</f>
        <v>0</v>
      </c>
      <c r="F69" s="14">
        <f t="shared" si="1"/>
        <v>70875</v>
      </c>
      <c r="G69" s="13">
        <f t="shared" ref="G69:I69" si="13">SUM(G70:G77)</f>
        <v>1243.6100000000001</v>
      </c>
      <c r="H69" s="13">
        <f t="shared" si="13"/>
        <v>4571.33</v>
      </c>
      <c r="I69" s="13">
        <f t="shared" si="13"/>
        <v>0</v>
      </c>
      <c r="J69" s="13">
        <f t="shared" si="3"/>
        <v>5814.9400000000005</v>
      </c>
      <c r="K69" s="13">
        <f t="shared" si="4"/>
        <v>65060.06</v>
      </c>
    </row>
    <row r="70" spans="1:11" x14ac:dyDescent="0.2">
      <c r="A70" s="12">
        <v>2460</v>
      </c>
      <c r="B70" s="12" t="s">
        <v>40</v>
      </c>
      <c r="C70" s="13">
        <v>0</v>
      </c>
      <c r="D70" s="14">
        <v>0</v>
      </c>
      <c r="E70" s="14">
        <v>0</v>
      </c>
      <c r="F70" s="14">
        <f t="shared" si="1"/>
        <v>0</v>
      </c>
      <c r="G70" s="14">
        <v>0</v>
      </c>
      <c r="H70" s="14">
        <v>0</v>
      </c>
      <c r="I70" s="14">
        <v>0</v>
      </c>
      <c r="J70" s="13">
        <f t="shared" si="3"/>
        <v>0</v>
      </c>
      <c r="K70" s="13">
        <f t="shared" si="4"/>
        <v>0</v>
      </c>
    </row>
    <row r="71" spans="1:11" x14ac:dyDescent="0.2">
      <c r="A71" s="12">
        <v>2461</v>
      </c>
      <c r="B71" s="12" t="s">
        <v>40</v>
      </c>
      <c r="C71" s="13">
        <v>32754</v>
      </c>
      <c r="D71" s="14">
        <v>0</v>
      </c>
      <c r="E71" s="14">
        <v>0</v>
      </c>
      <c r="F71" s="14">
        <f t="shared" si="1"/>
        <v>32754</v>
      </c>
      <c r="G71" s="14">
        <v>1243.6100000000001</v>
      </c>
      <c r="H71" s="14">
        <v>1918.41</v>
      </c>
      <c r="I71" s="14">
        <v>0</v>
      </c>
      <c r="J71" s="13">
        <f t="shared" si="3"/>
        <v>3162.0200000000004</v>
      </c>
      <c r="K71" s="13">
        <f t="shared" si="4"/>
        <v>29591.98</v>
      </c>
    </row>
    <row r="72" spans="1:11" x14ac:dyDescent="0.2">
      <c r="A72" s="12">
        <v>2480</v>
      </c>
      <c r="B72" s="12" t="s">
        <v>39</v>
      </c>
      <c r="C72" s="13">
        <v>0</v>
      </c>
      <c r="D72" s="14">
        <v>0</v>
      </c>
      <c r="E72" s="14">
        <v>0</v>
      </c>
      <c r="F72" s="14">
        <f t="shared" si="1"/>
        <v>0</v>
      </c>
      <c r="G72" s="14">
        <v>0</v>
      </c>
      <c r="H72" s="14">
        <v>0</v>
      </c>
      <c r="I72" s="14">
        <v>0</v>
      </c>
      <c r="J72" s="13">
        <f t="shared" si="3"/>
        <v>0</v>
      </c>
      <c r="K72" s="13">
        <f t="shared" si="4"/>
        <v>0</v>
      </c>
    </row>
    <row r="73" spans="1:11" x14ac:dyDescent="0.2">
      <c r="A73" s="12">
        <v>2482</v>
      </c>
      <c r="B73" s="12" t="s">
        <v>41</v>
      </c>
      <c r="C73" s="13">
        <v>11394</v>
      </c>
      <c r="D73" s="14">
        <v>0</v>
      </c>
      <c r="E73" s="14">
        <v>0</v>
      </c>
      <c r="F73" s="14">
        <f t="shared" si="1"/>
        <v>11394</v>
      </c>
      <c r="G73" s="14">
        <v>0</v>
      </c>
      <c r="H73" s="14">
        <v>2652.92</v>
      </c>
      <c r="I73" s="14">
        <v>0</v>
      </c>
      <c r="J73" s="13">
        <f t="shared" si="3"/>
        <v>2652.92</v>
      </c>
      <c r="K73" s="13">
        <f t="shared" si="4"/>
        <v>8741.08</v>
      </c>
    </row>
    <row r="74" spans="1:11" x14ac:dyDescent="0.2">
      <c r="A74" s="12">
        <v>2483</v>
      </c>
      <c r="B74" s="12" t="s">
        <v>99</v>
      </c>
      <c r="C74" s="13">
        <v>3516</v>
      </c>
      <c r="D74" s="14">
        <v>0</v>
      </c>
      <c r="E74" s="14">
        <v>0</v>
      </c>
      <c r="F74" s="14">
        <f t="shared" si="1"/>
        <v>3516</v>
      </c>
      <c r="G74" s="14">
        <v>0</v>
      </c>
      <c r="H74" s="14">
        <v>0</v>
      </c>
      <c r="I74" s="14">
        <v>0</v>
      </c>
      <c r="J74" s="13">
        <f t="shared" si="3"/>
        <v>0</v>
      </c>
      <c r="K74" s="13">
        <f t="shared" si="4"/>
        <v>3516</v>
      </c>
    </row>
    <row r="75" spans="1:11" x14ac:dyDescent="0.2">
      <c r="A75" s="12">
        <v>2490</v>
      </c>
      <c r="B75" s="12" t="s">
        <v>100</v>
      </c>
      <c r="C75" s="13">
        <v>0</v>
      </c>
      <c r="D75" s="14">
        <v>0</v>
      </c>
      <c r="E75" s="14">
        <v>0</v>
      </c>
      <c r="F75" s="14">
        <f t="shared" si="1"/>
        <v>0</v>
      </c>
      <c r="G75" s="14">
        <v>0</v>
      </c>
      <c r="H75" s="14">
        <v>0</v>
      </c>
      <c r="I75" s="14">
        <v>0</v>
      </c>
      <c r="J75" s="13">
        <f t="shared" si="3"/>
        <v>0</v>
      </c>
      <c r="K75" s="13">
        <f t="shared" si="4"/>
        <v>0</v>
      </c>
    </row>
    <row r="76" spans="1:11" x14ac:dyDescent="0.2">
      <c r="A76" s="15">
        <v>2491</v>
      </c>
      <c r="B76" s="15" t="s">
        <v>37</v>
      </c>
      <c r="C76" s="16">
        <v>21630</v>
      </c>
      <c r="D76" s="17">
        <v>0</v>
      </c>
      <c r="E76" s="17">
        <v>0</v>
      </c>
      <c r="F76" s="14">
        <f t="shared" ref="F76:F139" si="14">+C76+D76-E76</f>
        <v>21630</v>
      </c>
      <c r="G76" s="14">
        <v>0</v>
      </c>
      <c r="H76" s="17">
        <v>0</v>
      </c>
      <c r="I76" s="17">
        <v>0</v>
      </c>
      <c r="J76" s="13">
        <f t="shared" ref="J76:J139" si="15">+G76+H76+I76</f>
        <v>0</v>
      </c>
      <c r="K76" s="13">
        <f t="shared" ref="K76:K139" si="16">+F76-J76</f>
        <v>21630</v>
      </c>
    </row>
    <row r="77" spans="1:11" x14ac:dyDescent="0.2">
      <c r="A77" s="12">
        <v>2492</v>
      </c>
      <c r="B77" s="12" t="s">
        <v>38</v>
      </c>
      <c r="C77" s="13">
        <v>1581</v>
      </c>
      <c r="D77" s="14">
        <v>0</v>
      </c>
      <c r="E77" s="14">
        <v>0</v>
      </c>
      <c r="F77" s="14">
        <f t="shared" si="14"/>
        <v>1581</v>
      </c>
      <c r="G77" s="14">
        <v>0</v>
      </c>
      <c r="H77" s="14">
        <v>0</v>
      </c>
      <c r="I77" s="14">
        <v>0</v>
      </c>
      <c r="J77" s="13">
        <f t="shared" si="15"/>
        <v>0</v>
      </c>
      <c r="K77" s="13">
        <f t="shared" si="16"/>
        <v>1581</v>
      </c>
    </row>
    <row r="78" spans="1:11" x14ac:dyDescent="0.2">
      <c r="A78" s="12">
        <v>2500</v>
      </c>
      <c r="B78" s="12" t="s">
        <v>101</v>
      </c>
      <c r="C78" s="13">
        <f>SUM(C79:C82)</f>
        <v>55542</v>
      </c>
      <c r="D78" s="13">
        <f>SUM(D79:D82)</f>
        <v>0</v>
      </c>
      <c r="E78" s="13">
        <f>SUM(E79:E82)</f>
        <v>0</v>
      </c>
      <c r="F78" s="14">
        <f t="shared" si="14"/>
        <v>55542</v>
      </c>
      <c r="G78" s="13">
        <f t="shared" ref="G78:I78" si="17">SUM(G79:G82)</f>
        <v>0</v>
      </c>
      <c r="H78" s="13">
        <f t="shared" si="17"/>
        <v>0</v>
      </c>
      <c r="I78" s="13">
        <f t="shared" si="17"/>
        <v>0</v>
      </c>
      <c r="J78" s="13">
        <f t="shared" si="15"/>
        <v>0</v>
      </c>
      <c r="K78" s="13">
        <f t="shared" si="16"/>
        <v>55542</v>
      </c>
    </row>
    <row r="79" spans="1:11" x14ac:dyDescent="0.2">
      <c r="A79" s="12">
        <v>2510</v>
      </c>
      <c r="B79" s="12" t="s">
        <v>102</v>
      </c>
      <c r="C79" s="13">
        <v>0</v>
      </c>
      <c r="D79" s="14">
        <v>0</v>
      </c>
      <c r="E79" s="14">
        <v>0</v>
      </c>
      <c r="F79" s="14">
        <f t="shared" si="14"/>
        <v>0</v>
      </c>
      <c r="G79" s="14">
        <v>0</v>
      </c>
      <c r="H79" s="14">
        <v>0</v>
      </c>
      <c r="I79" s="14">
        <v>0</v>
      </c>
      <c r="J79" s="13">
        <f t="shared" si="15"/>
        <v>0</v>
      </c>
      <c r="K79" s="13">
        <f t="shared" si="16"/>
        <v>0</v>
      </c>
    </row>
    <row r="80" spans="1:11" x14ac:dyDescent="0.2">
      <c r="A80" s="12">
        <v>2511</v>
      </c>
      <c r="B80" s="12" t="s">
        <v>42</v>
      </c>
      <c r="C80" s="13">
        <v>1529</v>
      </c>
      <c r="D80" s="14">
        <v>0</v>
      </c>
      <c r="E80" s="14">
        <v>0</v>
      </c>
      <c r="F80" s="14">
        <f t="shared" si="14"/>
        <v>1529</v>
      </c>
      <c r="G80" s="14">
        <v>0</v>
      </c>
      <c r="H80" s="14">
        <v>0</v>
      </c>
      <c r="I80" s="14">
        <v>0</v>
      </c>
      <c r="J80" s="13">
        <f t="shared" si="15"/>
        <v>0</v>
      </c>
      <c r="K80" s="13">
        <f t="shared" si="16"/>
        <v>1529</v>
      </c>
    </row>
    <row r="81" spans="1:11" x14ac:dyDescent="0.2">
      <c r="A81" s="12">
        <v>2530</v>
      </c>
      <c r="B81" s="12" t="s">
        <v>43</v>
      </c>
      <c r="C81" s="13">
        <v>0</v>
      </c>
      <c r="D81" s="14">
        <v>0</v>
      </c>
      <c r="E81" s="14">
        <v>0</v>
      </c>
      <c r="F81" s="14">
        <f t="shared" si="14"/>
        <v>0</v>
      </c>
      <c r="G81" s="14">
        <v>0</v>
      </c>
      <c r="H81" s="14">
        <v>0</v>
      </c>
      <c r="I81" s="14">
        <v>0</v>
      </c>
      <c r="J81" s="13">
        <f t="shared" si="15"/>
        <v>0</v>
      </c>
      <c r="K81" s="13">
        <f t="shared" si="16"/>
        <v>0</v>
      </c>
    </row>
    <row r="82" spans="1:11" x14ac:dyDescent="0.2">
      <c r="A82" s="12">
        <v>2531</v>
      </c>
      <c r="B82" s="12" t="s">
        <v>43</v>
      </c>
      <c r="C82" s="13">
        <v>54013</v>
      </c>
      <c r="D82" s="14">
        <v>0</v>
      </c>
      <c r="E82" s="14">
        <v>0</v>
      </c>
      <c r="F82" s="14">
        <f t="shared" si="14"/>
        <v>54013</v>
      </c>
      <c r="G82" s="14">
        <v>0</v>
      </c>
      <c r="H82" s="14">
        <v>0</v>
      </c>
      <c r="I82" s="14">
        <v>0</v>
      </c>
      <c r="J82" s="13">
        <f t="shared" si="15"/>
        <v>0</v>
      </c>
      <c r="K82" s="13">
        <f t="shared" si="16"/>
        <v>54013</v>
      </c>
    </row>
    <row r="83" spans="1:11" x14ac:dyDescent="0.2">
      <c r="A83" s="12">
        <v>2600</v>
      </c>
      <c r="B83" s="12" t="s">
        <v>103</v>
      </c>
      <c r="C83" s="13">
        <f>SUM(C84:C85)</f>
        <v>3006347</v>
      </c>
      <c r="D83" s="13">
        <f>SUM(D84:D85)</f>
        <v>0</v>
      </c>
      <c r="E83" s="13">
        <f>SUM(E84:E85)</f>
        <v>59</v>
      </c>
      <c r="F83" s="14">
        <f t="shared" si="14"/>
        <v>3006288</v>
      </c>
      <c r="G83" s="13">
        <f t="shared" ref="G83:I83" si="18">SUM(G84:G85)</f>
        <v>456464.37</v>
      </c>
      <c r="H83" s="13">
        <f t="shared" si="18"/>
        <v>0</v>
      </c>
      <c r="I83" s="13">
        <f t="shared" si="18"/>
        <v>146985.24</v>
      </c>
      <c r="J83" s="13">
        <f t="shared" si="15"/>
        <v>603449.61</v>
      </c>
      <c r="K83" s="13">
        <f t="shared" si="16"/>
        <v>2402838.39</v>
      </c>
    </row>
    <row r="84" spans="1:11" x14ac:dyDescent="0.2">
      <c r="A84" s="12">
        <v>2610</v>
      </c>
      <c r="B84" s="12" t="s">
        <v>44</v>
      </c>
      <c r="C84" s="13">
        <v>0</v>
      </c>
      <c r="D84" s="14">
        <v>0</v>
      </c>
      <c r="E84" s="14">
        <v>0</v>
      </c>
      <c r="F84" s="14">
        <f t="shared" si="14"/>
        <v>0</v>
      </c>
      <c r="G84" s="14">
        <v>0</v>
      </c>
      <c r="H84" s="14">
        <v>0</v>
      </c>
      <c r="I84" s="14">
        <v>0</v>
      </c>
      <c r="J84" s="13">
        <f t="shared" si="15"/>
        <v>0</v>
      </c>
      <c r="K84" s="13">
        <f t="shared" si="16"/>
        <v>0</v>
      </c>
    </row>
    <row r="85" spans="1:11" x14ac:dyDescent="0.2">
      <c r="A85" s="12">
        <v>2611</v>
      </c>
      <c r="B85" s="12" t="s">
        <v>44</v>
      </c>
      <c r="C85" s="13">
        <v>3006347</v>
      </c>
      <c r="D85" s="14">
        <v>0</v>
      </c>
      <c r="E85" s="14">
        <v>59</v>
      </c>
      <c r="F85" s="14">
        <f t="shared" si="14"/>
        <v>3006288</v>
      </c>
      <c r="G85" s="14">
        <v>456464.37</v>
      </c>
      <c r="H85" s="14">
        <v>0</v>
      </c>
      <c r="I85" s="14">
        <v>146985.24</v>
      </c>
      <c r="J85" s="13">
        <f t="shared" si="15"/>
        <v>603449.61</v>
      </c>
      <c r="K85" s="13">
        <f t="shared" si="16"/>
        <v>2402838.39</v>
      </c>
    </row>
    <row r="86" spans="1:11" x14ac:dyDescent="0.2">
      <c r="A86" s="12">
        <v>2700</v>
      </c>
      <c r="B86" s="12" t="s">
        <v>104</v>
      </c>
      <c r="C86" s="13">
        <f>SUM(C87:C88)</f>
        <v>3477</v>
      </c>
      <c r="D86" s="13">
        <f>SUM(D87:D88)</f>
        <v>0</v>
      </c>
      <c r="E86" s="13">
        <f>SUM(E87:E88)</f>
        <v>0</v>
      </c>
      <c r="F86" s="14">
        <f t="shared" si="14"/>
        <v>3477</v>
      </c>
      <c r="G86" s="13">
        <f t="shared" ref="G86:I86" si="19">SUM(G87:G88)</f>
        <v>0</v>
      </c>
      <c r="H86" s="13">
        <f t="shared" si="19"/>
        <v>0</v>
      </c>
      <c r="I86" s="13">
        <f t="shared" si="19"/>
        <v>0</v>
      </c>
      <c r="J86" s="13">
        <f t="shared" si="15"/>
        <v>0</v>
      </c>
      <c r="K86" s="13">
        <f t="shared" si="16"/>
        <v>3477</v>
      </c>
    </row>
    <row r="87" spans="1:11" x14ac:dyDescent="0.2">
      <c r="A87" s="12">
        <v>2710</v>
      </c>
      <c r="B87" s="12" t="s">
        <v>105</v>
      </c>
      <c r="C87" s="13">
        <v>0</v>
      </c>
      <c r="D87" s="14">
        <v>0</v>
      </c>
      <c r="E87" s="14">
        <v>0</v>
      </c>
      <c r="F87" s="14">
        <f t="shared" si="14"/>
        <v>0</v>
      </c>
      <c r="G87" s="14">
        <v>0</v>
      </c>
      <c r="H87" s="14">
        <v>0</v>
      </c>
      <c r="I87" s="14">
        <v>0</v>
      </c>
      <c r="J87" s="13">
        <f t="shared" si="15"/>
        <v>0</v>
      </c>
      <c r="K87" s="13">
        <f t="shared" si="16"/>
        <v>0</v>
      </c>
    </row>
    <row r="88" spans="1:11" x14ac:dyDescent="0.2">
      <c r="A88" s="12">
        <v>2711</v>
      </c>
      <c r="B88" s="12" t="s">
        <v>105</v>
      </c>
      <c r="C88" s="13">
        <v>3477</v>
      </c>
      <c r="D88" s="14">
        <v>0</v>
      </c>
      <c r="E88" s="14">
        <v>0</v>
      </c>
      <c r="F88" s="14">
        <f t="shared" si="14"/>
        <v>3477</v>
      </c>
      <c r="G88" s="14">
        <v>0</v>
      </c>
      <c r="H88" s="14">
        <v>0</v>
      </c>
      <c r="I88" s="14">
        <v>0</v>
      </c>
      <c r="J88" s="13">
        <f t="shared" si="15"/>
        <v>0</v>
      </c>
      <c r="K88" s="13">
        <f t="shared" si="16"/>
        <v>3477</v>
      </c>
    </row>
    <row r="89" spans="1:11" x14ac:dyDescent="0.2">
      <c r="A89" s="12">
        <v>2900</v>
      </c>
      <c r="B89" s="12" t="s">
        <v>106</v>
      </c>
      <c r="C89" s="13">
        <f>SUM(C90:C97)</f>
        <v>115506</v>
      </c>
      <c r="D89" s="13">
        <f>SUM(D90:D97)</f>
        <v>0</v>
      </c>
      <c r="E89" s="13">
        <f>SUM(E90:E97)</f>
        <v>0</v>
      </c>
      <c r="F89" s="14">
        <f t="shared" si="14"/>
        <v>115506</v>
      </c>
      <c r="G89" s="13">
        <f t="shared" ref="G89:I89" si="20">SUM(G90:G97)</f>
        <v>696</v>
      </c>
      <c r="H89" s="13">
        <f t="shared" si="20"/>
        <v>380.62</v>
      </c>
      <c r="I89" s="13">
        <f t="shared" si="20"/>
        <v>0</v>
      </c>
      <c r="J89" s="13">
        <f t="shared" si="15"/>
        <v>1076.6199999999999</v>
      </c>
      <c r="K89" s="13">
        <f t="shared" si="16"/>
        <v>114429.38</v>
      </c>
    </row>
    <row r="90" spans="1:11" x14ac:dyDescent="0.2">
      <c r="A90" s="12">
        <v>2910</v>
      </c>
      <c r="B90" s="12" t="s">
        <v>107</v>
      </c>
      <c r="C90" s="13">
        <v>0</v>
      </c>
      <c r="D90" s="14">
        <v>0</v>
      </c>
      <c r="E90" s="14">
        <v>0</v>
      </c>
      <c r="F90" s="14">
        <f t="shared" si="14"/>
        <v>0</v>
      </c>
      <c r="G90" s="14">
        <v>0</v>
      </c>
      <c r="H90" s="14">
        <v>0</v>
      </c>
      <c r="I90" s="14">
        <v>0</v>
      </c>
      <c r="J90" s="13">
        <f t="shared" si="15"/>
        <v>0</v>
      </c>
      <c r="K90" s="13">
        <f t="shared" si="16"/>
        <v>0</v>
      </c>
    </row>
    <row r="91" spans="1:11" x14ac:dyDescent="0.2">
      <c r="A91" s="12">
        <v>2911</v>
      </c>
      <c r="B91" s="12" t="s">
        <v>34</v>
      </c>
      <c r="C91" s="13">
        <v>21630</v>
      </c>
      <c r="D91" s="14">
        <v>0</v>
      </c>
      <c r="E91" s="14">
        <v>0</v>
      </c>
      <c r="F91" s="14">
        <f t="shared" si="14"/>
        <v>21630</v>
      </c>
      <c r="G91" s="14">
        <v>0</v>
      </c>
      <c r="H91" s="14">
        <v>380.62</v>
      </c>
      <c r="I91" s="14">
        <v>0</v>
      </c>
      <c r="J91" s="13">
        <f t="shared" si="15"/>
        <v>380.62</v>
      </c>
      <c r="K91" s="13">
        <f t="shared" si="16"/>
        <v>21249.38</v>
      </c>
    </row>
    <row r="92" spans="1:11" x14ac:dyDescent="0.2">
      <c r="A92" s="12">
        <v>2940</v>
      </c>
      <c r="B92" s="12" t="s">
        <v>108</v>
      </c>
      <c r="C92" s="13">
        <v>0</v>
      </c>
      <c r="D92" s="14">
        <v>0</v>
      </c>
      <c r="E92" s="14">
        <v>0</v>
      </c>
      <c r="F92" s="14">
        <f t="shared" si="14"/>
        <v>0</v>
      </c>
      <c r="G92" s="14">
        <v>0</v>
      </c>
      <c r="H92" s="14">
        <v>0</v>
      </c>
      <c r="I92" s="14">
        <v>0</v>
      </c>
      <c r="J92" s="13">
        <f t="shared" si="15"/>
        <v>0</v>
      </c>
      <c r="K92" s="13">
        <f t="shared" si="16"/>
        <v>0</v>
      </c>
    </row>
    <row r="93" spans="1:11" x14ac:dyDescent="0.2">
      <c r="A93" s="12">
        <v>2941</v>
      </c>
      <c r="B93" s="12" t="s">
        <v>36</v>
      </c>
      <c r="C93" s="13">
        <v>86520</v>
      </c>
      <c r="D93" s="14">
        <v>0</v>
      </c>
      <c r="E93" s="14">
        <v>0</v>
      </c>
      <c r="F93" s="14">
        <f t="shared" si="14"/>
        <v>86520</v>
      </c>
      <c r="G93" s="14">
        <v>696</v>
      </c>
      <c r="H93" s="14">
        <v>0</v>
      </c>
      <c r="I93" s="14">
        <v>0</v>
      </c>
      <c r="J93" s="13">
        <f t="shared" si="15"/>
        <v>696</v>
      </c>
      <c r="K93" s="13">
        <f t="shared" si="16"/>
        <v>85824</v>
      </c>
    </row>
    <row r="94" spans="1:11" x14ac:dyDescent="0.2">
      <c r="A94" s="12">
        <v>2970</v>
      </c>
      <c r="B94" s="12" t="s">
        <v>109</v>
      </c>
      <c r="C94" s="13">
        <v>0</v>
      </c>
      <c r="D94" s="14">
        <v>0</v>
      </c>
      <c r="E94" s="14">
        <v>0</v>
      </c>
      <c r="F94" s="14">
        <f t="shared" si="14"/>
        <v>0</v>
      </c>
      <c r="G94" s="14">
        <v>0</v>
      </c>
      <c r="H94" s="14">
        <v>0</v>
      </c>
      <c r="I94" s="14">
        <v>0</v>
      </c>
      <c r="J94" s="13">
        <f t="shared" si="15"/>
        <v>0</v>
      </c>
      <c r="K94" s="13">
        <f t="shared" si="16"/>
        <v>0</v>
      </c>
    </row>
    <row r="95" spans="1:11" x14ac:dyDescent="0.2">
      <c r="A95" s="12">
        <v>2971</v>
      </c>
      <c r="B95" s="12" t="s">
        <v>45</v>
      </c>
      <c r="C95" s="13">
        <v>6135</v>
      </c>
      <c r="D95" s="14">
        <v>0</v>
      </c>
      <c r="E95" s="14">
        <v>0</v>
      </c>
      <c r="F95" s="14">
        <f t="shared" si="14"/>
        <v>6135</v>
      </c>
      <c r="G95" s="14">
        <v>0</v>
      </c>
      <c r="H95" s="14">
        <v>0</v>
      </c>
      <c r="I95" s="14">
        <v>0</v>
      </c>
      <c r="J95" s="13">
        <f t="shared" si="15"/>
        <v>0</v>
      </c>
      <c r="K95" s="13">
        <f t="shared" si="16"/>
        <v>6135</v>
      </c>
    </row>
    <row r="96" spans="1:11" x14ac:dyDescent="0.2">
      <c r="A96" s="12">
        <v>2990</v>
      </c>
      <c r="B96" s="12" t="s">
        <v>110</v>
      </c>
      <c r="C96" s="13">
        <v>0</v>
      </c>
      <c r="D96" s="14">
        <v>0</v>
      </c>
      <c r="E96" s="14">
        <v>0</v>
      </c>
      <c r="F96" s="14">
        <f t="shared" si="14"/>
        <v>0</v>
      </c>
      <c r="G96" s="14">
        <v>0</v>
      </c>
      <c r="H96" s="14">
        <v>0</v>
      </c>
      <c r="I96" s="14">
        <v>0</v>
      </c>
      <c r="J96" s="13">
        <f t="shared" si="15"/>
        <v>0</v>
      </c>
      <c r="K96" s="13">
        <f t="shared" si="16"/>
        <v>0</v>
      </c>
    </row>
    <row r="97" spans="1:12" x14ac:dyDescent="0.2">
      <c r="A97" s="12">
        <v>2992</v>
      </c>
      <c r="B97" s="12" t="s">
        <v>46</v>
      </c>
      <c r="C97" s="13">
        <v>1221</v>
      </c>
      <c r="D97" s="14">
        <v>0</v>
      </c>
      <c r="E97" s="14">
        <v>0</v>
      </c>
      <c r="F97" s="14">
        <f t="shared" si="14"/>
        <v>1221</v>
      </c>
      <c r="G97" s="14">
        <v>0</v>
      </c>
      <c r="H97" s="14">
        <v>0</v>
      </c>
      <c r="I97" s="14">
        <v>0</v>
      </c>
      <c r="J97" s="13">
        <f t="shared" si="15"/>
        <v>0</v>
      </c>
      <c r="K97" s="13">
        <f t="shared" si="16"/>
        <v>1221</v>
      </c>
    </row>
    <row r="98" spans="1:12" x14ac:dyDescent="0.2">
      <c r="A98" s="12">
        <v>3000</v>
      </c>
      <c r="B98" s="12" t="s">
        <v>111</v>
      </c>
      <c r="C98" s="13">
        <f>+C99+C112+C119+C128+C135+C147+C152+C158+C161</f>
        <v>22882462</v>
      </c>
      <c r="D98" s="13">
        <f>+D99+D112+D119+D128+D135+D147+D152+D158+D161</f>
        <v>735523.02999999991</v>
      </c>
      <c r="E98" s="13">
        <f>+E99+E112+E119+E128+E135+E147+E152+E158+E161</f>
        <v>235523.03000000003</v>
      </c>
      <c r="F98" s="14">
        <f t="shared" si="14"/>
        <v>23382462</v>
      </c>
      <c r="G98" s="13">
        <f>+G99+G112+G119+G128+G135+G147+G152+G158+G161</f>
        <v>1833764</v>
      </c>
      <c r="H98" s="13">
        <f>+H99+H112+H119+H128+H135+H147+H152+H158+H161</f>
        <v>1412470.3299999998</v>
      </c>
      <c r="I98" s="13">
        <f>+I99+I112+I119+I128+I135+I147+I152+I158+I161</f>
        <v>375340.97</v>
      </c>
      <c r="J98" s="13">
        <f t="shared" si="15"/>
        <v>3621575.3</v>
      </c>
      <c r="K98" s="13">
        <f t="shared" si="16"/>
        <v>19760886.699999999</v>
      </c>
      <c r="L98" s="20"/>
    </row>
    <row r="99" spans="1:12" x14ac:dyDescent="0.2">
      <c r="A99" s="12">
        <v>3100</v>
      </c>
      <c r="B99" s="12" t="s">
        <v>112</v>
      </c>
      <c r="C99" s="13">
        <f>SUM(C100:C111)</f>
        <v>2930671</v>
      </c>
      <c r="D99" s="13">
        <f>SUM(D100:D111)</f>
        <v>9920</v>
      </c>
      <c r="E99" s="13">
        <f>SUM(E100:E111)</f>
        <v>5399</v>
      </c>
      <c r="F99" s="14">
        <f t="shared" si="14"/>
        <v>2935192</v>
      </c>
      <c r="G99" s="13">
        <f t="shared" ref="G99" si="21">SUM(G100:G111)</f>
        <v>360989.05999999994</v>
      </c>
      <c r="H99" s="13">
        <f t="shared" ref="H99:I99" si="22">SUM(H100:H111)</f>
        <v>0</v>
      </c>
      <c r="I99" s="13">
        <f t="shared" si="22"/>
        <v>212968.12</v>
      </c>
      <c r="J99" s="13">
        <f t="shared" si="15"/>
        <v>573957.17999999993</v>
      </c>
      <c r="K99" s="13">
        <f t="shared" si="16"/>
        <v>2361234.8200000003</v>
      </c>
    </row>
    <row r="100" spans="1:12" x14ac:dyDescent="0.2">
      <c r="A100" s="12">
        <v>3110</v>
      </c>
      <c r="B100" s="12" t="s">
        <v>113</v>
      </c>
      <c r="C100" s="13">
        <v>0</v>
      </c>
      <c r="D100" s="14">
        <v>0</v>
      </c>
      <c r="E100" s="14">
        <v>0</v>
      </c>
      <c r="F100" s="14">
        <f t="shared" si="14"/>
        <v>0</v>
      </c>
      <c r="G100" s="14">
        <v>0</v>
      </c>
      <c r="H100" s="14">
        <v>0</v>
      </c>
      <c r="I100" s="14">
        <v>0</v>
      </c>
      <c r="J100" s="13">
        <f t="shared" si="15"/>
        <v>0</v>
      </c>
      <c r="K100" s="13">
        <f t="shared" si="16"/>
        <v>0</v>
      </c>
    </row>
    <row r="101" spans="1:12" x14ac:dyDescent="0.2">
      <c r="A101" s="12">
        <v>3111</v>
      </c>
      <c r="B101" s="12" t="s">
        <v>114</v>
      </c>
      <c r="C101" s="13">
        <v>707226</v>
      </c>
      <c r="D101" s="14">
        <v>0</v>
      </c>
      <c r="E101" s="14">
        <v>0</v>
      </c>
      <c r="F101" s="14">
        <f t="shared" si="14"/>
        <v>707226</v>
      </c>
      <c r="G101" s="14">
        <v>43873</v>
      </c>
      <c r="H101" s="14">
        <v>0</v>
      </c>
      <c r="I101" s="14">
        <v>167913</v>
      </c>
      <c r="J101" s="13">
        <f t="shared" si="15"/>
        <v>211786</v>
      </c>
      <c r="K101" s="13">
        <f t="shared" si="16"/>
        <v>495440</v>
      </c>
    </row>
    <row r="102" spans="1:12" x14ac:dyDescent="0.2">
      <c r="A102" s="12">
        <v>3130</v>
      </c>
      <c r="B102" s="12" t="s">
        <v>115</v>
      </c>
      <c r="C102" s="13">
        <v>0</v>
      </c>
      <c r="D102" s="14">
        <v>0</v>
      </c>
      <c r="E102" s="14">
        <v>0</v>
      </c>
      <c r="F102" s="14">
        <f t="shared" si="14"/>
        <v>0</v>
      </c>
      <c r="G102" s="14">
        <v>0</v>
      </c>
      <c r="H102" s="14">
        <v>0</v>
      </c>
      <c r="I102" s="14">
        <v>0</v>
      </c>
      <c r="J102" s="13">
        <f t="shared" si="15"/>
        <v>0</v>
      </c>
      <c r="K102" s="13">
        <f t="shared" si="16"/>
        <v>0</v>
      </c>
    </row>
    <row r="103" spans="1:12" x14ac:dyDescent="0.2">
      <c r="A103" s="12">
        <v>3131</v>
      </c>
      <c r="B103" s="12" t="s">
        <v>48</v>
      </c>
      <c r="C103" s="13">
        <v>8650</v>
      </c>
      <c r="D103" s="14">
        <v>0</v>
      </c>
      <c r="E103" s="14">
        <v>0</v>
      </c>
      <c r="F103" s="14">
        <f t="shared" si="14"/>
        <v>8650</v>
      </c>
      <c r="G103" s="14">
        <v>0</v>
      </c>
      <c r="H103" s="14">
        <v>0</v>
      </c>
      <c r="I103" s="14">
        <v>0</v>
      </c>
      <c r="J103" s="13">
        <f t="shared" si="15"/>
        <v>0</v>
      </c>
      <c r="K103" s="13">
        <f t="shared" si="16"/>
        <v>8650</v>
      </c>
    </row>
    <row r="104" spans="1:12" x14ac:dyDescent="0.2">
      <c r="A104" s="12">
        <v>3140</v>
      </c>
      <c r="B104" s="12" t="s">
        <v>116</v>
      </c>
      <c r="C104" s="13">
        <v>0</v>
      </c>
      <c r="D104" s="14">
        <v>0</v>
      </c>
      <c r="E104" s="14">
        <v>0</v>
      </c>
      <c r="F104" s="14">
        <f t="shared" si="14"/>
        <v>0</v>
      </c>
      <c r="G104" s="14">
        <v>0</v>
      </c>
      <c r="H104" s="14">
        <v>0</v>
      </c>
      <c r="I104" s="14">
        <v>0</v>
      </c>
      <c r="J104" s="13">
        <f t="shared" si="15"/>
        <v>0</v>
      </c>
      <c r="K104" s="13">
        <f t="shared" si="16"/>
        <v>0</v>
      </c>
    </row>
    <row r="105" spans="1:12" x14ac:dyDescent="0.2">
      <c r="A105" s="12">
        <v>3141</v>
      </c>
      <c r="B105" s="12" t="s">
        <v>117</v>
      </c>
      <c r="C105" s="13">
        <v>1579603</v>
      </c>
      <c r="D105" s="14">
        <v>0</v>
      </c>
      <c r="E105" s="14">
        <v>0</v>
      </c>
      <c r="F105" s="14">
        <f t="shared" si="14"/>
        <v>1579603</v>
      </c>
      <c r="G105" s="14">
        <v>256343.97</v>
      </c>
      <c r="H105" s="14">
        <v>0</v>
      </c>
      <c r="I105" s="14">
        <v>0</v>
      </c>
      <c r="J105" s="13">
        <f t="shared" si="15"/>
        <v>256343.97</v>
      </c>
      <c r="K105" s="13">
        <f t="shared" si="16"/>
        <v>1323259.03</v>
      </c>
    </row>
    <row r="106" spans="1:12" x14ac:dyDescent="0.2">
      <c r="A106" s="12">
        <v>3150</v>
      </c>
      <c r="B106" s="12" t="s">
        <v>118</v>
      </c>
      <c r="C106" s="13">
        <v>0</v>
      </c>
      <c r="D106" s="14">
        <v>0</v>
      </c>
      <c r="E106" s="14">
        <v>0</v>
      </c>
      <c r="F106" s="14">
        <f t="shared" si="14"/>
        <v>0</v>
      </c>
      <c r="G106" s="14">
        <v>0</v>
      </c>
      <c r="H106" s="14">
        <v>0</v>
      </c>
      <c r="I106" s="14">
        <v>0</v>
      </c>
      <c r="J106" s="13">
        <f t="shared" si="15"/>
        <v>0</v>
      </c>
      <c r="K106" s="13">
        <f t="shared" si="16"/>
        <v>0</v>
      </c>
    </row>
    <row r="107" spans="1:12" x14ac:dyDescent="0.2">
      <c r="A107" s="12">
        <v>3151</v>
      </c>
      <c r="B107" s="12" t="s">
        <v>119</v>
      </c>
      <c r="C107" s="13">
        <v>0</v>
      </c>
      <c r="D107" s="14">
        <v>9920</v>
      </c>
      <c r="E107" s="14">
        <v>5399</v>
      </c>
      <c r="F107" s="14">
        <f t="shared" si="14"/>
        <v>4521</v>
      </c>
      <c r="G107" s="14">
        <v>15319</v>
      </c>
      <c r="H107" s="14">
        <v>0</v>
      </c>
      <c r="I107" s="14">
        <v>1344.01</v>
      </c>
      <c r="J107" s="13">
        <f t="shared" si="15"/>
        <v>16663.009999999998</v>
      </c>
      <c r="K107" s="13">
        <f t="shared" si="16"/>
        <v>-12142.009999999998</v>
      </c>
    </row>
    <row r="108" spans="1:12" x14ac:dyDescent="0.2">
      <c r="A108" s="15">
        <v>3160</v>
      </c>
      <c r="B108" s="15" t="s">
        <v>120</v>
      </c>
      <c r="C108" s="16">
        <v>0</v>
      </c>
      <c r="D108" s="17">
        <v>0</v>
      </c>
      <c r="E108" s="17">
        <v>0</v>
      </c>
      <c r="F108" s="14">
        <f t="shared" si="14"/>
        <v>0</v>
      </c>
      <c r="G108" s="14">
        <v>0</v>
      </c>
      <c r="H108" s="17">
        <v>0</v>
      </c>
      <c r="I108" s="17">
        <v>0</v>
      </c>
      <c r="J108" s="13">
        <f t="shared" si="15"/>
        <v>0</v>
      </c>
      <c r="K108" s="13">
        <f t="shared" si="16"/>
        <v>0</v>
      </c>
    </row>
    <row r="109" spans="1:12" x14ac:dyDescent="0.2">
      <c r="A109" s="12">
        <v>3161</v>
      </c>
      <c r="B109" s="12" t="s">
        <v>49</v>
      </c>
      <c r="C109" s="13">
        <v>610836</v>
      </c>
      <c r="D109" s="14">
        <v>0</v>
      </c>
      <c r="E109" s="14">
        <v>0</v>
      </c>
      <c r="F109" s="14">
        <f t="shared" si="14"/>
        <v>610836</v>
      </c>
      <c r="G109" s="14">
        <v>45453.09</v>
      </c>
      <c r="H109" s="14">
        <v>0</v>
      </c>
      <c r="I109" s="14">
        <v>33961.11</v>
      </c>
      <c r="J109" s="13">
        <f t="shared" si="15"/>
        <v>79414.2</v>
      </c>
      <c r="K109" s="13">
        <f t="shared" si="16"/>
        <v>531421.80000000005</v>
      </c>
    </row>
    <row r="110" spans="1:12" x14ac:dyDescent="0.2">
      <c r="A110" s="12">
        <v>3180</v>
      </c>
      <c r="B110" s="12" t="s">
        <v>121</v>
      </c>
      <c r="C110" s="13">
        <v>0</v>
      </c>
      <c r="D110" s="14">
        <v>0</v>
      </c>
      <c r="E110" s="14">
        <v>0</v>
      </c>
      <c r="F110" s="14">
        <f t="shared" si="14"/>
        <v>0</v>
      </c>
      <c r="G110" s="14">
        <v>0</v>
      </c>
      <c r="H110" s="14">
        <v>0</v>
      </c>
      <c r="I110" s="14">
        <v>0</v>
      </c>
      <c r="J110" s="13">
        <f t="shared" si="15"/>
        <v>0</v>
      </c>
      <c r="K110" s="13">
        <f t="shared" si="16"/>
        <v>0</v>
      </c>
    </row>
    <row r="111" spans="1:12" x14ac:dyDescent="0.2">
      <c r="A111" s="12">
        <v>3181</v>
      </c>
      <c r="B111" s="12" t="s">
        <v>47</v>
      </c>
      <c r="C111" s="13">
        <v>24356</v>
      </c>
      <c r="D111" s="14">
        <v>0</v>
      </c>
      <c r="E111" s="14">
        <v>0</v>
      </c>
      <c r="F111" s="14">
        <f t="shared" si="14"/>
        <v>24356</v>
      </c>
      <c r="G111" s="14">
        <v>0</v>
      </c>
      <c r="H111" s="14">
        <v>0</v>
      </c>
      <c r="I111" s="14">
        <v>9750</v>
      </c>
      <c r="J111" s="13">
        <f t="shared" si="15"/>
        <v>9750</v>
      </c>
      <c r="K111" s="13">
        <f t="shared" si="16"/>
        <v>14606</v>
      </c>
    </row>
    <row r="112" spans="1:12" x14ac:dyDescent="0.2">
      <c r="A112" s="12">
        <v>3200</v>
      </c>
      <c r="B112" s="12" t="s">
        <v>122</v>
      </c>
      <c r="C112" s="13">
        <f>SUM(C113:C118)</f>
        <v>5511081</v>
      </c>
      <c r="D112" s="13">
        <f>SUM(D113:D118)</f>
        <v>105655.66</v>
      </c>
      <c r="E112" s="13">
        <f>SUM(E113:E118)</f>
        <v>32898.720000000001</v>
      </c>
      <c r="F112" s="14">
        <f t="shared" si="14"/>
        <v>5583837.9400000004</v>
      </c>
      <c r="G112" s="13">
        <f t="shared" ref="G112:I112" si="23">SUM(G113:G118)</f>
        <v>743056.69</v>
      </c>
      <c r="H112" s="13">
        <f t="shared" si="23"/>
        <v>454398.71999999997</v>
      </c>
      <c r="I112" s="13">
        <f t="shared" si="23"/>
        <v>57419.69</v>
      </c>
      <c r="J112" s="13">
        <f t="shared" si="15"/>
        <v>1254875.0999999999</v>
      </c>
      <c r="K112" s="13">
        <f t="shared" si="16"/>
        <v>4328962.8400000008</v>
      </c>
    </row>
    <row r="113" spans="1:11" x14ac:dyDescent="0.2">
      <c r="A113" s="12">
        <v>3220</v>
      </c>
      <c r="B113" s="12" t="s">
        <v>123</v>
      </c>
      <c r="C113" s="13">
        <v>0</v>
      </c>
      <c r="D113" s="14">
        <v>0</v>
      </c>
      <c r="E113" s="14">
        <v>0</v>
      </c>
      <c r="F113" s="14">
        <f t="shared" si="14"/>
        <v>0</v>
      </c>
      <c r="G113" s="14">
        <v>0</v>
      </c>
      <c r="H113" s="14">
        <v>0</v>
      </c>
      <c r="I113" s="14">
        <v>0</v>
      </c>
      <c r="J113" s="13">
        <f t="shared" si="15"/>
        <v>0</v>
      </c>
      <c r="K113" s="13">
        <f t="shared" si="16"/>
        <v>0</v>
      </c>
    </row>
    <row r="114" spans="1:11" x14ac:dyDescent="0.2">
      <c r="A114" s="12">
        <v>3221</v>
      </c>
      <c r="B114" s="12" t="s">
        <v>124</v>
      </c>
      <c r="C114" s="13">
        <v>1980927</v>
      </c>
      <c r="D114" s="14">
        <v>28827.87</v>
      </c>
      <c r="E114" s="14">
        <v>0</v>
      </c>
      <c r="F114" s="14">
        <f t="shared" si="14"/>
        <v>2009754.87</v>
      </c>
      <c r="G114" s="14">
        <v>319088.18</v>
      </c>
      <c r="H114" s="14">
        <v>0</v>
      </c>
      <c r="I114" s="14">
        <v>57419.69</v>
      </c>
      <c r="J114" s="13">
        <f t="shared" si="15"/>
        <v>376507.87</v>
      </c>
      <c r="K114" s="13">
        <f t="shared" si="16"/>
        <v>1633247</v>
      </c>
    </row>
    <row r="115" spans="1:11" x14ac:dyDescent="0.2">
      <c r="A115" s="12">
        <v>3250</v>
      </c>
      <c r="B115" s="12" t="s">
        <v>125</v>
      </c>
      <c r="C115" s="13">
        <v>0</v>
      </c>
      <c r="D115" s="14">
        <v>0</v>
      </c>
      <c r="E115" s="14">
        <v>0</v>
      </c>
      <c r="F115" s="14">
        <f t="shared" si="14"/>
        <v>0</v>
      </c>
      <c r="G115" s="14">
        <v>0</v>
      </c>
      <c r="H115" s="14">
        <v>0</v>
      </c>
      <c r="I115" s="14">
        <v>0</v>
      </c>
      <c r="J115" s="13">
        <f t="shared" si="15"/>
        <v>0</v>
      </c>
      <c r="K115" s="13">
        <f t="shared" si="16"/>
        <v>0</v>
      </c>
    </row>
    <row r="116" spans="1:11" x14ac:dyDescent="0.2">
      <c r="A116" s="12">
        <v>3251</v>
      </c>
      <c r="B116" s="12" t="s">
        <v>51</v>
      </c>
      <c r="C116" s="13">
        <v>2956770</v>
      </c>
      <c r="D116" s="14">
        <v>76827.790000000008</v>
      </c>
      <c r="E116" s="14">
        <v>32898.720000000001</v>
      </c>
      <c r="F116" s="14">
        <f t="shared" si="14"/>
        <v>3000699.07</v>
      </c>
      <c r="G116" s="14">
        <v>423968.51</v>
      </c>
      <c r="H116" s="14">
        <v>407050</v>
      </c>
      <c r="I116" s="14">
        <v>0</v>
      </c>
      <c r="J116" s="13">
        <f t="shared" si="15"/>
        <v>831018.51</v>
      </c>
      <c r="K116" s="13">
        <f t="shared" si="16"/>
        <v>2169680.5599999996</v>
      </c>
    </row>
    <row r="117" spans="1:11" x14ac:dyDescent="0.2">
      <c r="A117" s="12">
        <v>3260</v>
      </c>
      <c r="B117" s="12" t="s">
        <v>126</v>
      </c>
      <c r="C117" s="13">
        <v>0</v>
      </c>
      <c r="D117" s="14">
        <v>0</v>
      </c>
      <c r="E117" s="14">
        <v>0</v>
      </c>
      <c r="F117" s="14">
        <f t="shared" si="14"/>
        <v>0</v>
      </c>
      <c r="G117" s="14">
        <v>0</v>
      </c>
      <c r="H117" s="14">
        <v>0</v>
      </c>
      <c r="I117" s="14">
        <v>0</v>
      </c>
      <c r="J117" s="13">
        <f t="shared" si="15"/>
        <v>0</v>
      </c>
      <c r="K117" s="13">
        <f t="shared" si="16"/>
        <v>0</v>
      </c>
    </row>
    <row r="118" spans="1:11" x14ac:dyDescent="0.2">
      <c r="A118" s="12">
        <v>3261</v>
      </c>
      <c r="B118" s="12" t="s">
        <v>50</v>
      </c>
      <c r="C118" s="13">
        <v>573384</v>
      </c>
      <c r="D118" s="14">
        <v>0</v>
      </c>
      <c r="E118" s="14">
        <v>0</v>
      </c>
      <c r="F118" s="14">
        <f t="shared" si="14"/>
        <v>573384</v>
      </c>
      <c r="G118" s="14">
        <v>0</v>
      </c>
      <c r="H118" s="14">
        <v>47348.719999999994</v>
      </c>
      <c r="I118" s="14">
        <v>0</v>
      </c>
      <c r="J118" s="13">
        <f t="shared" si="15"/>
        <v>47348.719999999994</v>
      </c>
      <c r="K118" s="13">
        <f t="shared" si="16"/>
        <v>526035.28</v>
      </c>
    </row>
    <row r="119" spans="1:11" x14ac:dyDescent="0.2">
      <c r="A119" s="12">
        <v>3300</v>
      </c>
      <c r="B119" s="12" t="s">
        <v>127</v>
      </c>
      <c r="C119" s="13">
        <f>SUM(C120:C127)</f>
        <v>2890951</v>
      </c>
      <c r="D119" s="13">
        <f>SUM(D120:D127)</f>
        <v>503989.04</v>
      </c>
      <c r="E119" s="13">
        <f>SUM(E120:E127)</f>
        <v>66104.5</v>
      </c>
      <c r="F119" s="14">
        <f t="shared" si="14"/>
        <v>3328835.54</v>
      </c>
      <c r="G119" s="13">
        <f t="shared" ref="G119:I119" si="24">SUM(G120:G127)</f>
        <v>70093.539999999994</v>
      </c>
      <c r="H119" s="13">
        <f t="shared" si="24"/>
        <v>565922.69999999995</v>
      </c>
      <c r="I119" s="13">
        <f t="shared" si="24"/>
        <v>0</v>
      </c>
      <c r="J119" s="13">
        <f t="shared" si="15"/>
        <v>636016.24</v>
      </c>
      <c r="K119" s="13">
        <f t="shared" si="16"/>
        <v>2692819.3</v>
      </c>
    </row>
    <row r="120" spans="1:11" x14ac:dyDescent="0.2">
      <c r="A120" s="12">
        <v>3310</v>
      </c>
      <c r="B120" s="12" t="s">
        <v>128</v>
      </c>
      <c r="C120" s="13">
        <v>0</v>
      </c>
      <c r="D120" s="14">
        <v>0</v>
      </c>
      <c r="E120" s="14">
        <v>0</v>
      </c>
      <c r="F120" s="14">
        <f t="shared" si="14"/>
        <v>0</v>
      </c>
      <c r="G120" s="14">
        <v>0</v>
      </c>
      <c r="H120" s="14">
        <v>0</v>
      </c>
      <c r="I120" s="14">
        <v>0</v>
      </c>
      <c r="J120" s="13">
        <f t="shared" si="15"/>
        <v>0</v>
      </c>
      <c r="K120" s="13">
        <f t="shared" si="16"/>
        <v>0</v>
      </c>
    </row>
    <row r="121" spans="1:11" x14ac:dyDescent="0.2">
      <c r="A121" s="12">
        <v>3311</v>
      </c>
      <c r="B121" s="12" t="s">
        <v>52</v>
      </c>
      <c r="C121" s="13">
        <v>366791</v>
      </c>
      <c r="D121" s="14">
        <v>0</v>
      </c>
      <c r="E121" s="14">
        <v>66104.5</v>
      </c>
      <c r="F121" s="14">
        <f t="shared" si="14"/>
        <v>300686.5</v>
      </c>
      <c r="G121" s="14">
        <v>66104.5</v>
      </c>
      <c r="H121" s="14">
        <v>0</v>
      </c>
      <c r="I121" s="14">
        <v>0</v>
      </c>
      <c r="J121" s="13">
        <f t="shared" si="15"/>
        <v>66104.5</v>
      </c>
      <c r="K121" s="13">
        <f t="shared" si="16"/>
        <v>234582</v>
      </c>
    </row>
    <row r="122" spans="1:11" ht="12.75" x14ac:dyDescent="0.2">
      <c r="A122">
        <v>3331</v>
      </c>
      <c r="B122" s="12" t="s">
        <v>165</v>
      </c>
      <c r="C122" s="13">
        <v>0</v>
      </c>
      <c r="D122" s="14">
        <v>500000</v>
      </c>
      <c r="E122" s="14">
        <v>0</v>
      </c>
      <c r="F122" s="14">
        <f t="shared" si="14"/>
        <v>500000</v>
      </c>
      <c r="G122" s="14">
        <v>0</v>
      </c>
      <c r="H122" s="14">
        <v>0</v>
      </c>
      <c r="I122" s="14">
        <v>0</v>
      </c>
      <c r="J122" s="13">
        <f t="shared" si="15"/>
        <v>0</v>
      </c>
      <c r="K122" s="13">
        <f t="shared" si="16"/>
        <v>500000</v>
      </c>
    </row>
    <row r="123" spans="1:11" x14ac:dyDescent="0.2">
      <c r="A123" s="22">
        <v>3341</v>
      </c>
      <c r="B123" s="12" t="s">
        <v>166</v>
      </c>
      <c r="C123" s="13">
        <v>0</v>
      </c>
      <c r="D123" s="14">
        <v>3300</v>
      </c>
      <c r="E123" s="14">
        <v>0</v>
      </c>
      <c r="F123" s="14">
        <f t="shared" si="14"/>
        <v>3300</v>
      </c>
      <c r="G123" s="14">
        <v>3300</v>
      </c>
      <c r="H123" s="14">
        <v>0</v>
      </c>
      <c r="I123" s="14">
        <v>0</v>
      </c>
      <c r="J123" s="13">
        <f t="shared" si="15"/>
        <v>3300</v>
      </c>
      <c r="K123" s="13">
        <f t="shared" si="16"/>
        <v>0</v>
      </c>
    </row>
    <row r="124" spans="1:11" x14ac:dyDescent="0.2">
      <c r="A124" s="12">
        <v>3360</v>
      </c>
      <c r="B124" s="12" t="s">
        <v>129</v>
      </c>
      <c r="C124" s="13">
        <v>0</v>
      </c>
      <c r="D124" s="14">
        <v>0</v>
      </c>
      <c r="E124" s="14">
        <v>0</v>
      </c>
      <c r="F124" s="14">
        <f t="shared" si="14"/>
        <v>0</v>
      </c>
      <c r="G124" s="14">
        <v>0</v>
      </c>
      <c r="H124" s="14">
        <v>0</v>
      </c>
      <c r="I124" s="14">
        <v>0</v>
      </c>
      <c r="J124" s="13">
        <f t="shared" si="15"/>
        <v>0</v>
      </c>
      <c r="K124" s="13">
        <f t="shared" si="16"/>
        <v>0</v>
      </c>
    </row>
    <row r="125" spans="1:11" x14ac:dyDescent="0.2">
      <c r="A125" s="12">
        <v>3361</v>
      </c>
      <c r="B125" s="12" t="s">
        <v>130</v>
      </c>
      <c r="C125" s="13">
        <v>0</v>
      </c>
      <c r="D125" s="14">
        <v>689.04</v>
      </c>
      <c r="E125" s="14">
        <v>0</v>
      </c>
      <c r="F125" s="14">
        <f t="shared" si="14"/>
        <v>689.04</v>
      </c>
      <c r="G125" s="14">
        <v>689.04</v>
      </c>
      <c r="H125" s="14">
        <v>0</v>
      </c>
      <c r="I125" s="14">
        <v>0</v>
      </c>
      <c r="J125" s="13">
        <f t="shared" si="15"/>
        <v>689.04</v>
      </c>
      <c r="K125" s="13">
        <f t="shared" si="16"/>
        <v>0</v>
      </c>
    </row>
    <row r="126" spans="1:11" x14ac:dyDescent="0.2">
      <c r="A126" s="12">
        <v>3380</v>
      </c>
      <c r="B126" s="12" t="s">
        <v>56</v>
      </c>
      <c r="C126" s="13">
        <v>0</v>
      </c>
      <c r="D126" s="14">
        <v>0</v>
      </c>
      <c r="E126" s="14">
        <v>0</v>
      </c>
      <c r="F126" s="14">
        <f t="shared" si="14"/>
        <v>0</v>
      </c>
      <c r="G126" s="14">
        <v>0</v>
      </c>
      <c r="H126" s="14">
        <v>0</v>
      </c>
      <c r="I126" s="14">
        <v>0</v>
      </c>
      <c r="J126" s="13">
        <f t="shared" si="15"/>
        <v>0</v>
      </c>
      <c r="K126" s="13">
        <f t="shared" si="16"/>
        <v>0</v>
      </c>
    </row>
    <row r="127" spans="1:11" x14ac:dyDescent="0.2">
      <c r="A127" s="12">
        <v>3381</v>
      </c>
      <c r="B127" s="12" t="s">
        <v>56</v>
      </c>
      <c r="C127" s="13">
        <v>2524160</v>
      </c>
      <c r="D127" s="14">
        <v>0</v>
      </c>
      <c r="E127" s="14">
        <v>0</v>
      </c>
      <c r="F127" s="14">
        <f t="shared" si="14"/>
        <v>2524160</v>
      </c>
      <c r="G127" s="14">
        <v>0</v>
      </c>
      <c r="H127" s="14">
        <v>565922.69999999995</v>
      </c>
      <c r="I127" s="14">
        <v>0</v>
      </c>
      <c r="J127" s="13">
        <f t="shared" si="15"/>
        <v>565922.69999999995</v>
      </c>
      <c r="K127" s="13">
        <f t="shared" si="16"/>
        <v>1958237.3</v>
      </c>
    </row>
    <row r="128" spans="1:11" x14ac:dyDescent="0.2">
      <c r="A128" s="12">
        <v>3400</v>
      </c>
      <c r="B128" s="12" t="s">
        <v>131</v>
      </c>
      <c r="C128" s="13">
        <f>SUM(C129:C134)</f>
        <v>1551474</v>
      </c>
      <c r="D128" s="13">
        <f>SUM(D129:D134)</f>
        <v>0</v>
      </c>
      <c r="E128" s="13">
        <f>SUM(E129:E134)</f>
        <v>184.11</v>
      </c>
      <c r="F128" s="14">
        <f t="shared" si="14"/>
        <v>1551289.89</v>
      </c>
      <c r="G128" s="13">
        <f t="shared" ref="G128:I128" si="25">SUM(G129:G134)</f>
        <v>224662.22</v>
      </c>
      <c r="H128" s="13">
        <f t="shared" si="25"/>
        <v>3853.66</v>
      </c>
      <c r="I128" s="13">
        <f t="shared" si="25"/>
        <v>4506.6000000000004</v>
      </c>
      <c r="J128" s="13">
        <f t="shared" si="15"/>
        <v>233022.48</v>
      </c>
      <c r="K128" s="13">
        <f t="shared" si="16"/>
        <v>1318267.4099999999</v>
      </c>
    </row>
    <row r="129" spans="1:11" x14ac:dyDescent="0.2">
      <c r="A129" s="12">
        <v>3410</v>
      </c>
      <c r="B129" s="12" t="s">
        <v>132</v>
      </c>
      <c r="C129" s="13">
        <v>0</v>
      </c>
      <c r="D129" s="14">
        <v>0</v>
      </c>
      <c r="E129" s="14">
        <v>0</v>
      </c>
      <c r="F129" s="14">
        <f t="shared" si="14"/>
        <v>0</v>
      </c>
      <c r="G129" s="14">
        <v>0</v>
      </c>
      <c r="H129" s="14">
        <v>0</v>
      </c>
      <c r="I129" s="14">
        <v>0</v>
      </c>
      <c r="J129" s="13">
        <f t="shared" si="15"/>
        <v>0</v>
      </c>
      <c r="K129" s="13">
        <f t="shared" si="16"/>
        <v>0</v>
      </c>
    </row>
    <row r="130" spans="1:11" x14ac:dyDescent="0.2">
      <c r="A130" s="12">
        <v>3411</v>
      </c>
      <c r="B130" s="12" t="s">
        <v>54</v>
      </c>
      <c r="C130" s="13">
        <v>135620</v>
      </c>
      <c r="D130" s="14">
        <v>0</v>
      </c>
      <c r="E130" s="14">
        <v>184.11</v>
      </c>
      <c r="F130" s="14">
        <f t="shared" si="14"/>
        <v>135435.89000000001</v>
      </c>
      <c r="G130" s="14">
        <v>29500.77</v>
      </c>
      <c r="H130" s="14">
        <v>0</v>
      </c>
      <c r="I130" s="14">
        <v>0</v>
      </c>
      <c r="J130" s="13">
        <f t="shared" si="15"/>
        <v>29500.77</v>
      </c>
      <c r="K130" s="13">
        <f t="shared" si="16"/>
        <v>105935.12000000001</v>
      </c>
    </row>
    <row r="131" spans="1:11" x14ac:dyDescent="0.2">
      <c r="A131" s="12">
        <v>3450</v>
      </c>
      <c r="B131" s="12" t="s">
        <v>133</v>
      </c>
      <c r="C131" s="13">
        <v>0</v>
      </c>
      <c r="D131" s="14">
        <v>0</v>
      </c>
      <c r="E131" s="14">
        <v>0</v>
      </c>
      <c r="F131" s="14">
        <f t="shared" si="14"/>
        <v>0</v>
      </c>
      <c r="G131" s="14">
        <v>0</v>
      </c>
      <c r="H131" s="14">
        <v>0</v>
      </c>
      <c r="I131" s="14">
        <v>0</v>
      </c>
      <c r="J131" s="13">
        <f t="shared" si="15"/>
        <v>0</v>
      </c>
      <c r="K131" s="13">
        <f t="shared" si="16"/>
        <v>0</v>
      </c>
    </row>
    <row r="132" spans="1:11" x14ac:dyDescent="0.2">
      <c r="A132" s="12">
        <v>3451</v>
      </c>
      <c r="B132" s="12" t="s">
        <v>15</v>
      </c>
      <c r="C132" s="13">
        <v>828458</v>
      </c>
      <c r="D132" s="14">
        <v>0</v>
      </c>
      <c r="E132" s="14">
        <v>0</v>
      </c>
      <c r="F132" s="14">
        <f t="shared" si="14"/>
        <v>828458</v>
      </c>
      <c r="G132" s="14">
        <v>195161.45</v>
      </c>
      <c r="H132" s="14">
        <v>3853.66</v>
      </c>
      <c r="I132" s="14">
        <v>1026.5999999999999</v>
      </c>
      <c r="J132" s="13">
        <f t="shared" si="15"/>
        <v>200041.71000000002</v>
      </c>
      <c r="K132" s="13">
        <f t="shared" si="16"/>
        <v>628416.29</v>
      </c>
    </row>
    <row r="133" spans="1:11" x14ac:dyDescent="0.2">
      <c r="A133" s="12">
        <v>3470</v>
      </c>
      <c r="B133" s="12" t="s">
        <v>134</v>
      </c>
      <c r="C133" s="13">
        <v>0</v>
      </c>
      <c r="D133" s="14">
        <v>0</v>
      </c>
      <c r="E133" s="14">
        <v>0</v>
      </c>
      <c r="F133" s="14">
        <f t="shared" si="14"/>
        <v>0</v>
      </c>
      <c r="G133" s="14">
        <v>0</v>
      </c>
      <c r="H133" s="14">
        <v>0</v>
      </c>
      <c r="I133" s="14">
        <v>0</v>
      </c>
      <c r="J133" s="13">
        <f t="shared" si="15"/>
        <v>0</v>
      </c>
      <c r="K133" s="13">
        <f t="shared" si="16"/>
        <v>0</v>
      </c>
    </row>
    <row r="134" spans="1:11" x14ac:dyDescent="0.2">
      <c r="A134" s="12">
        <v>3471</v>
      </c>
      <c r="B134" s="12" t="s">
        <v>53</v>
      </c>
      <c r="C134" s="13">
        <v>587396</v>
      </c>
      <c r="D134" s="14">
        <v>0</v>
      </c>
      <c r="E134" s="14">
        <v>0</v>
      </c>
      <c r="F134" s="14">
        <f t="shared" si="14"/>
        <v>587396</v>
      </c>
      <c r="G134" s="14">
        <v>0</v>
      </c>
      <c r="H134" s="14">
        <v>0</v>
      </c>
      <c r="I134" s="14">
        <v>3480</v>
      </c>
      <c r="J134" s="13">
        <f t="shared" si="15"/>
        <v>3480</v>
      </c>
      <c r="K134" s="13">
        <f t="shared" si="16"/>
        <v>583916</v>
      </c>
    </row>
    <row r="135" spans="1:11" x14ac:dyDescent="0.2">
      <c r="A135" s="12">
        <v>3500</v>
      </c>
      <c r="B135" s="12" t="s">
        <v>135</v>
      </c>
      <c r="C135" s="13">
        <f>SUM(C136:C146)</f>
        <v>4620925</v>
      </c>
      <c r="D135" s="13">
        <f>SUM(D136:D146)</f>
        <v>115958.33</v>
      </c>
      <c r="E135" s="13">
        <f>SUM(E136:E146)</f>
        <v>102241.62</v>
      </c>
      <c r="F135" s="14">
        <f t="shared" si="14"/>
        <v>4634641.71</v>
      </c>
      <c r="G135" s="13">
        <f t="shared" ref="G135:I135" si="26">SUM(G136:G146)</f>
        <v>33320.910000000003</v>
      </c>
      <c r="H135" s="13">
        <f>SUM(H136:H146)</f>
        <v>317882.44999999995</v>
      </c>
      <c r="I135" s="13">
        <f t="shared" si="26"/>
        <v>15696.8</v>
      </c>
      <c r="J135" s="13">
        <f t="shared" si="15"/>
        <v>366900.16</v>
      </c>
      <c r="K135" s="13">
        <f t="shared" si="16"/>
        <v>4267741.55</v>
      </c>
    </row>
    <row r="136" spans="1:11" x14ac:dyDescent="0.2">
      <c r="A136" s="12">
        <v>3510</v>
      </c>
      <c r="B136" s="12" t="s">
        <v>136</v>
      </c>
      <c r="C136" s="13">
        <v>0</v>
      </c>
      <c r="D136" s="14">
        <v>0</v>
      </c>
      <c r="E136" s="14">
        <v>0</v>
      </c>
      <c r="F136" s="14">
        <f t="shared" si="14"/>
        <v>0</v>
      </c>
      <c r="G136" s="14">
        <v>0</v>
      </c>
      <c r="H136" s="14">
        <v>0</v>
      </c>
      <c r="I136" s="14">
        <v>0</v>
      </c>
      <c r="J136" s="13">
        <f t="shared" si="15"/>
        <v>0</v>
      </c>
      <c r="K136" s="13">
        <f t="shared" si="16"/>
        <v>0</v>
      </c>
    </row>
    <row r="137" spans="1:11" x14ac:dyDescent="0.2">
      <c r="A137" s="12">
        <v>3511</v>
      </c>
      <c r="B137" s="12" t="s">
        <v>57</v>
      </c>
      <c r="C137" s="13">
        <v>1177112</v>
      </c>
      <c r="D137" s="14">
        <v>115958.33</v>
      </c>
      <c r="E137" s="14">
        <v>0</v>
      </c>
      <c r="F137" s="14">
        <f t="shared" si="14"/>
        <v>1293070.33</v>
      </c>
      <c r="G137" s="14">
        <v>20275.02</v>
      </c>
      <c r="H137" s="14">
        <v>1800</v>
      </c>
      <c r="I137" s="14">
        <v>1000</v>
      </c>
      <c r="J137" s="13">
        <f t="shared" si="15"/>
        <v>23075.02</v>
      </c>
      <c r="K137" s="13">
        <f t="shared" si="16"/>
        <v>1269995.31</v>
      </c>
    </row>
    <row r="138" spans="1:11" x14ac:dyDescent="0.2">
      <c r="A138" s="12">
        <v>3520</v>
      </c>
      <c r="B138" s="12" t="s">
        <v>137</v>
      </c>
      <c r="C138" s="13">
        <v>0</v>
      </c>
      <c r="D138" s="14">
        <v>0</v>
      </c>
      <c r="E138" s="14">
        <v>0</v>
      </c>
      <c r="F138" s="14">
        <f t="shared" si="14"/>
        <v>0</v>
      </c>
      <c r="G138" s="14">
        <v>0</v>
      </c>
      <c r="H138" s="14">
        <v>0</v>
      </c>
      <c r="I138" s="14">
        <v>0</v>
      </c>
      <c r="J138" s="13">
        <f t="shared" si="15"/>
        <v>0</v>
      </c>
      <c r="K138" s="13">
        <f t="shared" si="16"/>
        <v>0</v>
      </c>
    </row>
    <row r="139" spans="1:11" x14ac:dyDescent="0.2">
      <c r="A139" s="12">
        <v>3521</v>
      </c>
      <c r="B139" s="12" t="s">
        <v>138</v>
      </c>
      <c r="C139" s="13">
        <v>28405</v>
      </c>
      <c r="D139" s="14">
        <v>0</v>
      </c>
      <c r="E139" s="14">
        <v>0</v>
      </c>
      <c r="F139" s="14">
        <f t="shared" si="14"/>
        <v>28405</v>
      </c>
      <c r="G139" s="14">
        <v>1774.8</v>
      </c>
      <c r="H139" s="14">
        <v>0</v>
      </c>
      <c r="I139" s="14">
        <v>5200</v>
      </c>
      <c r="J139" s="13">
        <f t="shared" si="15"/>
        <v>6974.8</v>
      </c>
      <c r="K139" s="13">
        <f t="shared" si="16"/>
        <v>21430.2</v>
      </c>
    </row>
    <row r="140" spans="1:11" x14ac:dyDescent="0.2">
      <c r="A140" s="12">
        <v>3530</v>
      </c>
      <c r="B140" s="12" t="s">
        <v>139</v>
      </c>
      <c r="C140" s="13">
        <v>0</v>
      </c>
      <c r="D140" s="14">
        <v>0</v>
      </c>
      <c r="E140" s="14">
        <v>0</v>
      </c>
      <c r="F140" s="14">
        <f t="shared" ref="F140:F172" si="27">+C140+D140-E140</f>
        <v>0</v>
      </c>
      <c r="G140" s="14">
        <v>0</v>
      </c>
      <c r="H140" s="14">
        <v>0</v>
      </c>
      <c r="I140" s="14">
        <v>0</v>
      </c>
      <c r="J140" s="13">
        <f t="shared" ref="J140:J172" si="28">+G140+H140+I140</f>
        <v>0</v>
      </c>
      <c r="K140" s="13">
        <f t="shared" ref="K140:K172" si="29">+F140-J140</f>
        <v>0</v>
      </c>
    </row>
    <row r="141" spans="1:11" x14ac:dyDescent="0.2">
      <c r="A141" s="12">
        <v>3531</v>
      </c>
      <c r="B141" s="12" t="s">
        <v>140</v>
      </c>
      <c r="C141" s="13">
        <v>62448</v>
      </c>
      <c r="D141" s="14">
        <v>0</v>
      </c>
      <c r="E141" s="14">
        <v>0</v>
      </c>
      <c r="F141" s="14">
        <f t="shared" si="27"/>
        <v>62448</v>
      </c>
      <c r="G141" s="14">
        <v>916.4</v>
      </c>
      <c r="H141" s="14">
        <v>0</v>
      </c>
      <c r="I141" s="14">
        <v>7806.8</v>
      </c>
      <c r="J141" s="13">
        <f t="shared" si="28"/>
        <v>8723.2000000000007</v>
      </c>
      <c r="K141" s="13">
        <f t="shared" si="29"/>
        <v>53724.800000000003</v>
      </c>
    </row>
    <row r="142" spans="1:11" x14ac:dyDescent="0.2">
      <c r="A142" s="15">
        <v>3533</v>
      </c>
      <c r="B142" s="15" t="s">
        <v>58</v>
      </c>
      <c r="C142" s="16">
        <v>20757</v>
      </c>
      <c r="D142" s="17">
        <v>0</v>
      </c>
      <c r="E142" s="17">
        <v>0</v>
      </c>
      <c r="F142" s="14">
        <f t="shared" si="27"/>
        <v>20757</v>
      </c>
      <c r="G142" s="14">
        <v>0</v>
      </c>
      <c r="H142" s="17">
        <v>0</v>
      </c>
      <c r="I142" s="17">
        <v>0</v>
      </c>
      <c r="J142" s="13">
        <f t="shared" si="28"/>
        <v>0</v>
      </c>
      <c r="K142" s="13">
        <f t="shared" si="29"/>
        <v>20757</v>
      </c>
    </row>
    <row r="143" spans="1:11" x14ac:dyDescent="0.2">
      <c r="A143" s="12">
        <v>3550</v>
      </c>
      <c r="B143" s="12" t="s">
        <v>141</v>
      </c>
      <c r="C143" s="13">
        <v>0</v>
      </c>
      <c r="D143" s="14">
        <v>0</v>
      </c>
      <c r="E143" s="14">
        <v>0</v>
      </c>
      <c r="F143" s="14">
        <f t="shared" si="27"/>
        <v>0</v>
      </c>
      <c r="G143" s="14">
        <v>0</v>
      </c>
      <c r="H143" s="14">
        <v>0</v>
      </c>
      <c r="I143" s="14">
        <v>0</v>
      </c>
      <c r="J143" s="13">
        <f t="shared" si="28"/>
        <v>0</v>
      </c>
      <c r="K143" s="13">
        <f t="shared" si="29"/>
        <v>0</v>
      </c>
    </row>
    <row r="144" spans="1:11" x14ac:dyDescent="0.2">
      <c r="A144" s="12">
        <v>3551</v>
      </c>
      <c r="B144" s="12" t="s">
        <v>59</v>
      </c>
      <c r="C144" s="13">
        <v>1891347</v>
      </c>
      <c r="D144" s="14">
        <v>0</v>
      </c>
      <c r="E144" s="14">
        <v>58274.69</v>
      </c>
      <c r="F144" s="14">
        <f t="shared" si="27"/>
        <v>1833072.31</v>
      </c>
      <c r="G144" s="14">
        <v>7106.6900000000005</v>
      </c>
      <c r="H144" s="14">
        <v>140728.28999999998</v>
      </c>
      <c r="I144" s="14">
        <v>1690</v>
      </c>
      <c r="J144" s="13">
        <f t="shared" si="28"/>
        <v>149524.97999999998</v>
      </c>
      <c r="K144" s="13">
        <f t="shared" si="29"/>
        <v>1683547.33</v>
      </c>
    </row>
    <row r="145" spans="1:11" x14ac:dyDescent="0.2">
      <c r="A145" s="12">
        <v>3580</v>
      </c>
      <c r="B145" s="12" t="s">
        <v>142</v>
      </c>
      <c r="C145" s="13">
        <v>0</v>
      </c>
      <c r="D145" s="14">
        <v>0</v>
      </c>
      <c r="E145" s="14">
        <v>0</v>
      </c>
      <c r="F145" s="14">
        <f t="shared" si="27"/>
        <v>0</v>
      </c>
      <c r="G145" s="14">
        <v>0</v>
      </c>
      <c r="H145" s="14">
        <v>0</v>
      </c>
      <c r="I145" s="14">
        <v>0</v>
      </c>
      <c r="J145" s="13">
        <f t="shared" si="28"/>
        <v>0</v>
      </c>
      <c r="K145" s="13">
        <f t="shared" si="29"/>
        <v>0</v>
      </c>
    </row>
    <row r="146" spans="1:11" x14ac:dyDescent="0.2">
      <c r="A146" s="12">
        <v>3581</v>
      </c>
      <c r="B146" s="12" t="s">
        <v>143</v>
      </c>
      <c r="C146" s="13">
        <v>1440856</v>
      </c>
      <c r="D146" s="14">
        <v>0</v>
      </c>
      <c r="E146" s="14">
        <v>43966.93</v>
      </c>
      <c r="F146" s="14">
        <f t="shared" si="27"/>
        <v>1396889.07</v>
      </c>
      <c r="G146" s="14">
        <v>3248</v>
      </c>
      <c r="H146" s="14">
        <v>175354.16</v>
      </c>
      <c r="I146" s="14">
        <v>0</v>
      </c>
      <c r="J146" s="13">
        <f t="shared" si="28"/>
        <v>178602.16</v>
      </c>
      <c r="K146" s="13">
        <f t="shared" si="29"/>
        <v>1218286.9100000001</v>
      </c>
    </row>
    <row r="147" spans="1:11" x14ac:dyDescent="0.2">
      <c r="A147" s="12">
        <v>3600</v>
      </c>
      <c r="B147" s="12" t="s">
        <v>144</v>
      </c>
      <c r="C147" s="13">
        <f>SUM(C148:C151)</f>
        <v>1343367</v>
      </c>
      <c r="D147" s="13">
        <f>SUM(D148:D151)</f>
        <v>0</v>
      </c>
      <c r="E147" s="13">
        <f>SUM(E148:E151)</f>
        <v>0</v>
      </c>
      <c r="F147" s="14">
        <f t="shared" si="27"/>
        <v>1343367</v>
      </c>
      <c r="G147" s="13">
        <f t="shared" ref="G147:I147" si="30">SUM(G148:G151)</f>
        <v>2562.92</v>
      </c>
      <c r="H147" s="13">
        <f t="shared" si="30"/>
        <v>60412.800000000003</v>
      </c>
      <c r="I147" s="13">
        <f t="shared" si="30"/>
        <v>9998.36</v>
      </c>
      <c r="J147" s="13">
        <f t="shared" si="28"/>
        <v>72974.080000000002</v>
      </c>
      <c r="K147" s="13">
        <f t="shared" si="29"/>
        <v>1270392.92</v>
      </c>
    </row>
    <row r="148" spans="1:11" x14ac:dyDescent="0.2">
      <c r="A148" s="12">
        <v>3610</v>
      </c>
      <c r="B148" s="12" t="s">
        <v>145</v>
      </c>
      <c r="C148" s="13">
        <v>0</v>
      </c>
      <c r="D148" s="14">
        <v>0</v>
      </c>
      <c r="E148" s="14">
        <v>0</v>
      </c>
      <c r="F148" s="14">
        <f t="shared" si="27"/>
        <v>0</v>
      </c>
      <c r="G148" s="14">
        <v>0</v>
      </c>
      <c r="H148" s="14">
        <v>0</v>
      </c>
      <c r="I148" s="14">
        <v>0</v>
      </c>
      <c r="J148" s="13">
        <f t="shared" si="28"/>
        <v>0</v>
      </c>
      <c r="K148" s="13">
        <f t="shared" si="29"/>
        <v>0</v>
      </c>
    </row>
    <row r="149" spans="1:11" x14ac:dyDescent="0.2">
      <c r="A149" s="12">
        <v>3612</v>
      </c>
      <c r="B149" s="12" t="s">
        <v>146</v>
      </c>
      <c r="C149" s="13">
        <v>1342574</v>
      </c>
      <c r="D149" s="14">
        <v>0</v>
      </c>
      <c r="E149" s="14">
        <v>0</v>
      </c>
      <c r="F149" s="14">
        <f t="shared" si="27"/>
        <v>1342574</v>
      </c>
      <c r="G149" s="14">
        <v>2562.92</v>
      </c>
      <c r="H149" s="14">
        <v>60412.800000000003</v>
      </c>
      <c r="I149" s="14">
        <v>9998.36</v>
      </c>
      <c r="J149" s="13">
        <f t="shared" si="28"/>
        <v>72974.080000000002</v>
      </c>
      <c r="K149" s="13">
        <f t="shared" si="29"/>
        <v>1269599.92</v>
      </c>
    </row>
    <row r="150" spans="1:11" x14ac:dyDescent="0.2">
      <c r="A150" s="12">
        <v>3640</v>
      </c>
      <c r="B150" s="12" t="s">
        <v>147</v>
      </c>
      <c r="C150" s="13">
        <v>0</v>
      </c>
      <c r="D150" s="14">
        <v>0</v>
      </c>
      <c r="E150" s="14">
        <v>0</v>
      </c>
      <c r="F150" s="14">
        <f t="shared" si="27"/>
        <v>0</v>
      </c>
      <c r="G150" s="14">
        <v>0</v>
      </c>
      <c r="H150" s="14">
        <v>0</v>
      </c>
      <c r="I150" s="14">
        <v>0</v>
      </c>
      <c r="J150" s="13">
        <f t="shared" si="28"/>
        <v>0</v>
      </c>
      <c r="K150" s="13">
        <f t="shared" si="29"/>
        <v>0</v>
      </c>
    </row>
    <row r="151" spans="1:11" x14ac:dyDescent="0.2">
      <c r="A151" s="12">
        <v>3641</v>
      </c>
      <c r="B151" s="12" t="s">
        <v>148</v>
      </c>
      <c r="C151" s="13">
        <v>793</v>
      </c>
      <c r="D151" s="14">
        <v>0</v>
      </c>
      <c r="E151" s="14">
        <v>0</v>
      </c>
      <c r="F151" s="14">
        <f t="shared" si="27"/>
        <v>793</v>
      </c>
      <c r="G151" s="14">
        <v>0</v>
      </c>
      <c r="H151" s="14">
        <v>0</v>
      </c>
      <c r="I151" s="14">
        <v>0</v>
      </c>
      <c r="J151" s="13">
        <f t="shared" si="28"/>
        <v>0</v>
      </c>
      <c r="K151" s="13">
        <f t="shared" si="29"/>
        <v>793</v>
      </c>
    </row>
    <row r="152" spans="1:11" x14ac:dyDescent="0.2">
      <c r="A152" s="12">
        <v>3700</v>
      </c>
      <c r="B152" s="12" t="s">
        <v>149</v>
      </c>
      <c r="C152" s="13">
        <f>SUM(C153:C157)</f>
        <v>976307</v>
      </c>
      <c r="D152" s="13">
        <f>SUM(D153:D157)</f>
        <v>0</v>
      </c>
      <c r="E152" s="13">
        <f>SUM(E153:E157)</f>
        <v>0</v>
      </c>
      <c r="F152" s="14">
        <f t="shared" si="27"/>
        <v>976307</v>
      </c>
      <c r="G152" s="13">
        <f t="shared" ref="G152:I152" si="31">SUM(G153:G157)</f>
        <v>102102</v>
      </c>
      <c r="H152" s="13">
        <f t="shared" si="31"/>
        <v>0</v>
      </c>
      <c r="I152" s="13">
        <f t="shared" si="31"/>
        <v>31214.400000000001</v>
      </c>
      <c r="J152" s="13">
        <f t="shared" si="28"/>
        <v>133316.4</v>
      </c>
      <c r="K152" s="13">
        <f t="shared" si="29"/>
        <v>842990.6</v>
      </c>
    </row>
    <row r="153" spans="1:11" x14ac:dyDescent="0.2">
      <c r="A153" s="12">
        <v>3710</v>
      </c>
      <c r="B153" s="12" t="s">
        <v>150</v>
      </c>
      <c r="C153" s="13">
        <v>0</v>
      </c>
      <c r="D153" s="14">
        <v>0</v>
      </c>
      <c r="E153" s="14">
        <v>0</v>
      </c>
      <c r="F153" s="14">
        <f t="shared" si="27"/>
        <v>0</v>
      </c>
      <c r="G153" s="14">
        <v>0</v>
      </c>
      <c r="H153" s="14">
        <v>0</v>
      </c>
      <c r="I153" s="14">
        <v>0</v>
      </c>
      <c r="J153" s="13">
        <f t="shared" si="28"/>
        <v>0</v>
      </c>
      <c r="K153" s="13">
        <f t="shared" si="29"/>
        <v>0</v>
      </c>
    </row>
    <row r="154" spans="1:11" x14ac:dyDescent="0.2">
      <c r="A154" s="12">
        <v>3711</v>
      </c>
      <c r="B154" s="12" t="s">
        <v>151</v>
      </c>
      <c r="C154" s="13">
        <v>118687</v>
      </c>
      <c r="D154" s="14">
        <v>0</v>
      </c>
      <c r="E154" s="14">
        <v>0</v>
      </c>
      <c r="F154" s="14">
        <f t="shared" si="27"/>
        <v>118687</v>
      </c>
      <c r="G154" s="14">
        <v>0</v>
      </c>
      <c r="H154" s="14">
        <v>0</v>
      </c>
      <c r="I154" s="14">
        <v>4000</v>
      </c>
      <c r="J154" s="13">
        <f t="shared" si="28"/>
        <v>4000</v>
      </c>
      <c r="K154" s="13">
        <f t="shared" si="29"/>
        <v>114687</v>
      </c>
    </row>
    <row r="155" spans="1:11" x14ac:dyDescent="0.2">
      <c r="A155" s="12">
        <v>3751</v>
      </c>
      <c r="B155" s="12" t="s">
        <v>168</v>
      </c>
      <c r="C155" s="13">
        <v>0</v>
      </c>
      <c r="D155" s="14">
        <v>0</v>
      </c>
      <c r="E155" s="14">
        <v>0</v>
      </c>
      <c r="F155" s="14">
        <f t="shared" si="27"/>
        <v>0</v>
      </c>
      <c r="G155" s="14">
        <v>0</v>
      </c>
      <c r="H155" s="14">
        <v>0</v>
      </c>
      <c r="I155" s="14">
        <v>10886.4</v>
      </c>
      <c r="J155" s="13">
        <f t="shared" si="28"/>
        <v>10886.4</v>
      </c>
      <c r="K155" s="13">
        <f t="shared" si="29"/>
        <v>-10886.4</v>
      </c>
    </row>
    <row r="156" spans="1:11" x14ac:dyDescent="0.2">
      <c r="A156" s="12">
        <v>3790</v>
      </c>
      <c r="B156" s="12" t="s">
        <v>152</v>
      </c>
      <c r="C156" s="13">
        <v>0</v>
      </c>
      <c r="D156" s="14">
        <v>0</v>
      </c>
      <c r="E156" s="14">
        <v>0</v>
      </c>
      <c r="F156" s="14">
        <f t="shared" si="27"/>
        <v>0</v>
      </c>
      <c r="G156" s="14">
        <v>0</v>
      </c>
      <c r="H156" s="14">
        <v>0</v>
      </c>
      <c r="I156" s="14">
        <v>0</v>
      </c>
      <c r="J156" s="13">
        <f t="shared" si="28"/>
        <v>0</v>
      </c>
      <c r="K156" s="13">
        <f t="shared" si="29"/>
        <v>0</v>
      </c>
    </row>
    <row r="157" spans="1:11" x14ac:dyDescent="0.2">
      <c r="A157" s="12">
        <v>3791</v>
      </c>
      <c r="B157" s="12" t="s">
        <v>152</v>
      </c>
      <c r="C157" s="13">
        <v>857620</v>
      </c>
      <c r="D157" s="14">
        <v>0</v>
      </c>
      <c r="E157" s="14">
        <v>0</v>
      </c>
      <c r="F157" s="14">
        <f t="shared" si="27"/>
        <v>857620</v>
      </c>
      <c r="G157" s="14">
        <v>102102</v>
      </c>
      <c r="H157" s="14">
        <v>0</v>
      </c>
      <c r="I157" s="14">
        <v>16328</v>
      </c>
      <c r="J157" s="13">
        <f t="shared" si="28"/>
        <v>118430</v>
      </c>
      <c r="K157" s="13">
        <f t="shared" si="29"/>
        <v>739190</v>
      </c>
    </row>
    <row r="158" spans="1:11" x14ac:dyDescent="0.2">
      <c r="A158" s="12">
        <v>3800</v>
      </c>
      <c r="B158" s="12" t="s">
        <v>153</v>
      </c>
      <c r="C158" s="13">
        <f>SUM(C159:C160)</f>
        <v>203786</v>
      </c>
      <c r="D158" s="13">
        <f>SUM(D159:D160)</f>
        <v>0</v>
      </c>
      <c r="E158" s="13">
        <f>SUM(E159:E160)</f>
        <v>0</v>
      </c>
      <c r="F158" s="14">
        <f t="shared" si="27"/>
        <v>203786</v>
      </c>
      <c r="G158" s="13">
        <f t="shared" ref="G158:I158" si="32">SUM(G159:G160)</f>
        <v>0</v>
      </c>
      <c r="H158" s="13">
        <f t="shared" si="32"/>
        <v>0</v>
      </c>
      <c r="I158" s="13">
        <f t="shared" si="32"/>
        <v>0</v>
      </c>
      <c r="J158" s="13">
        <f t="shared" si="28"/>
        <v>0</v>
      </c>
      <c r="K158" s="13">
        <f t="shared" si="29"/>
        <v>203786</v>
      </c>
    </row>
    <row r="159" spans="1:11" x14ac:dyDescent="0.2">
      <c r="A159" s="12">
        <v>3820</v>
      </c>
      <c r="B159" s="12" t="s">
        <v>154</v>
      </c>
      <c r="C159" s="13">
        <v>0</v>
      </c>
      <c r="D159" s="14">
        <v>0</v>
      </c>
      <c r="E159" s="14">
        <v>0</v>
      </c>
      <c r="F159" s="14">
        <f t="shared" si="27"/>
        <v>0</v>
      </c>
      <c r="G159" s="14">
        <v>0</v>
      </c>
      <c r="H159" s="14">
        <v>0</v>
      </c>
      <c r="I159" s="14">
        <v>0</v>
      </c>
      <c r="J159" s="13">
        <f t="shared" si="28"/>
        <v>0</v>
      </c>
      <c r="K159" s="13">
        <f t="shared" si="29"/>
        <v>0</v>
      </c>
    </row>
    <row r="160" spans="1:11" x14ac:dyDescent="0.2">
      <c r="A160" s="12">
        <v>3821</v>
      </c>
      <c r="B160" s="12" t="s">
        <v>60</v>
      </c>
      <c r="C160" s="13">
        <v>203786</v>
      </c>
      <c r="D160" s="14">
        <v>0</v>
      </c>
      <c r="E160" s="14">
        <v>0</v>
      </c>
      <c r="F160" s="14">
        <f t="shared" si="27"/>
        <v>203786</v>
      </c>
      <c r="G160" s="14">
        <v>0</v>
      </c>
      <c r="H160" s="14">
        <v>0</v>
      </c>
      <c r="I160" s="14">
        <v>0</v>
      </c>
      <c r="J160" s="13">
        <f t="shared" si="28"/>
        <v>0</v>
      </c>
      <c r="K160" s="13">
        <f t="shared" si="29"/>
        <v>203786</v>
      </c>
    </row>
    <row r="161" spans="1:11" x14ac:dyDescent="0.2">
      <c r="A161" s="12">
        <v>3900</v>
      </c>
      <c r="B161" s="12" t="s">
        <v>155</v>
      </c>
      <c r="C161" s="13">
        <f>SUM(C162:C166)</f>
        <v>2853900</v>
      </c>
      <c r="D161" s="13">
        <f>SUM(D162:D166)</f>
        <v>0</v>
      </c>
      <c r="E161" s="13">
        <f>SUM(E162:E166)</f>
        <v>28695.08</v>
      </c>
      <c r="F161" s="14">
        <f t="shared" si="27"/>
        <v>2825204.92</v>
      </c>
      <c r="G161" s="13">
        <f t="shared" ref="G161:I161" si="33">SUM(G162:G166)</f>
        <v>296976.66000000003</v>
      </c>
      <c r="H161" s="13">
        <f t="shared" si="33"/>
        <v>10000</v>
      </c>
      <c r="I161" s="13">
        <f t="shared" si="33"/>
        <v>43537</v>
      </c>
      <c r="J161" s="13">
        <f t="shared" si="28"/>
        <v>350513.66000000003</v>
      </c>
      <c r="K161" s="13">
        <f t="shared" si="29"/>
        <v>2474691.2599999998</v>
      </c>
    </row>
    <row r="162" spans="1:11" x14ac:dyDescent="0.2">
      <c r="A162" s="12">
        <v>3920</v>
      </c>
      <c r="B162" s="12" t="s">
        <v>156</v>
      </c>
      <c r="C162" s="13">
        <v>0</v>
      </c>
      <c r="D162" s="14">
        <v>0</v>
      </c>
      <c r="E162" s="14">
        <v>0</v>
      </c>
      <c r="F162" s="14">
        <f t="shared" si="27"/>
        <v>0</v>
      </c>
      <c r="G162" s="14">
        <v>0</v>
      </c>
      <c r="H162" s="14">
        <v>0</v>
      </c>
      <c r="I162" s="14">
        <v>0</v>
      </c>
      <c r="J162" s="13">
        <f t="shared" si="28"/>
        <v>0</v>
      </c>
      <c r="K162" s="13">
        <f t="shared" si="29"/>
        <v>0</v>
      </c>
    </row>
    <row r="163" spans="1:11" x14ac:dyDescent="0.2">
      <c r="A163" s="12">
        <v>3922</v>
      </c>
      <c r="B163" s="12" t="s">
        <v>55</v>
      </c>
      <c r="C163" s="13">
        <v>1250835</v>
      </c>
      <c r="D163" s="14">
        <v>0</v>
      </c>
      <c r="E163" s="14">
        <v>28695.08</v>
      </c>
      <c r="F163" s="14">
        <f t="shared" si="27"/>
        <v>1222139.92</v>
      </c>
      <c r="G163" s="14">
        <v>92460.800000000003</v>
      </c>
      <c r="H163" s="14">
        <v>0</v>
      </c>
      <c r="I163" s="14">
        <v>36395</v>
      </c>
      <c r="J163" s="13">
        <f t="shared" si="28"/>
        <v>128855.8</v>
      </c>
      <c r="K163" s="13">
        <f t="shared" si="29"/>
        <v>1093284.1199999999</v>
      </c>
    </row>
    <row r="164" spans="1:11" x14ac:dyDescent="0.2">
      <c r="A164" s="12">
        <v>3990</v>
      </c>
      <c r="B164" s="12" t="s">
        <v>157</v>
      </c>
      <c r="C164" s="13">
        <v>0</v>
      </c>
      <c r="D164" s="14">
        <v>0</v>
      </c>
      <c r="E164" s="14">
        <v>0</v>
      </c>
      <c r="F164" s="14">
        <f t="shared" si="27"/>
        <v>0</v>
      </c>
      <c r="G164" s="14">
        <v>0</v>
      </c>
      <c r="H164" s="14">
        <v>0</v>
      </c>
      <c r="I164" s="14">
        <v>0</v>
      </c>
      <c r="J164" s="13">
        <f t="shared" si="28"/>
        <v>0</v>
      </c>
      <c r="K164" s="13">
        <f t="shared" si="29"/>
        <v>0</v>
      </c>
    </row>
    <row r="165" spans="1:11" x14ac:dyDescent="0.2">
      <c r="A165" s="12">
        <v>3991</v>
      </c>
      <c r="B165" s="12" t="s">
        <v>61</v>
      </c>
      <c r="C165" s="13">
        <v>223674</v>
      </c>
      <c r="D165" s="14">
        <v>0</v>
      </c>
      <c r="E165" s="14">
        <v>0</v>
      </c>
      <c r="F165" s="14">
        <f t="shared" si="27"/>
        <v>223674</v>
      </c>
      <c r="G165" s="14">
        <v>44705</v>
      </c>
      <c r="H165" s="14">
        <v>0</v>
      </c>
      <c r="I165" s="14">
        <v>750</v>
      </c>
      <c r="J165" s="13">
        <f t="shared" si="28"/>
        <v>45455</v>
      </c>
      <c r="K165" s="13">
        <f t="shared" si="29"/>
        <v>178219</v>
      </c>
    </row>
    <row r="166" spans="1:11" x14ac:dyDescent="0.2">
      <c r="A166" s="12">
        <v>3992</v>
      </c>
      <c r="B166" s="12" t="s">
        <v>158</v>
      </c>
      <c r="C166" s="13">
        <v>1379391</v>
      </c>
      <c r="D166" s="14">
        <v>0</v>
      </c>
      <c r="E166" s="14">
        <v>0</v>
      </c>
      <c r="F166" s="14">
        <f t="shared" si="27"/>
        <v>1379391</v>
      </c>
      <c r="G166" s="14">
        <v>159810.86000000002</v>
      </c>
      <c r="H166" s="14">
        <v>10000</v>
      </c>
      <c r="I166" s="14">
        <v>6392</v>
      </c>
      <c r="J166" s="13">
        <f t="shared" si="28"/>
        <v>176202.86000000002</v>
      </c>
      <c r="K166" s="13">
        <f t="shared" si="29"/>
        <v>1203188.1399999999</v>
      </c>
    </row>
    <row r="167" spans="1:11" x14ac:dyDescent="0.2">
      <c r="A167" s="12">
        <v>6000</v>
      </c>
      <c r="B167" s="12" t="s">
        <v>159</v>
      </c>
      <c r="C167" s="13">
        <f>+C168</f>
        <v>0</v>
      </c>
      <c r="D167" s="13">
        <f t="shared" ref="D167:I167" si="34">+D168</f>
        <v>60050000</v>
      </c>
      <c r="E167" s="13">
        <f t="shared" si="34"/>
        <v>0</v>
      </c>
      <c r="F167" s="14">
        <f t="shared" si="27"/>
        <v>60050000</v>
      </c>
      <c r="G167" s="13">
        <f>+G168</f>
        <v>28400860.68</v>
      </c>
      <c r="H167" s="13">
        <f>+H168</f>
        <v>0</v>
      </c>
      <c r="I167" s="13">
        <f t="shared" si="34"/>
        <v>0</v>
      </c>
      <c r="J167" s="13">
        <f t="shared" si="28"/>
        <v>28400860.68</v>
      </c>
      <c r="K167" s="13">
        <f t="shared" si="29"/>
        <v>31649139.32</v>
      </c>
    </row>
    <row r="168" spans="1:11" x14ac:dyDescent="0.2">
      <c r="A168" s="12">
        <v>6100</v>
      </c>
      <c r="B168" s="12" t="s">
        <v>160</v>
      </c>
      <c r="C168" s="13">
        <f>SUM(C169:C172)</f>
        <v>0</v>
      </c>
      <c r="D168" s="13">
        <f>SUM(D169:D172)</f>
        <v>60050000</v>
      </c>
      <c r="E168" s="13">
        <f>SUM(E169:E172)</f>
        <v>0</v>
      </c>
      <c r="F168" s="14">
        <f t="shared" si="27"/>
        <v>60050000</v>
      </c>
      <c r="G168" s="13">
        <f>SUM(G169:G172)</f>
        <v>28400860.68</v>
      </c>
      <c r="H168" s="13">
        <f>SUM(H169:H172)</f>
        <v>0</v>
      </c>
      <c r="I168" s="13">
        <f>SUM(I169:I172)</f>
        <v>0</v>
      </c>
      <c r="J168" s="13">
        <f t="shared" si="28"/>
        <v>28400860.68</v>
      </c>
      <c r="K168" s="13">
        <f t="shared" si="29"/>
        <v>31649139.32</v>
      </c>
    </row>
    <row r="169" spans="1:11" x14ac:dyDescent="0.2">
      <c r="A169" s="12">
        <v>6120</v>
      </c>
      <c r="B169" s="12" t="s">
        <v>161</v>
      </c>
      <c r="C169" s="13">
        <v>0</v>
      </c>
      <c r="D169" s="13">
        <v>0</v>
      </c>
      <c r="E169" s="13">
        <v>0</v>
      </c>
      <c r="F169" s="14">
        <f t="shared" si="27"/>
        <v>0</v>
      </c>
      <c r="G169" s="14">
        <v>0</v>
      </c>
      <c r="H169" s="13">
        <v>0</v>
      </c>
      <c r="I169" s="13">
        <v>0</v>
      </c>
      <c r="J169" s="13">
        <f t="shared" si="28"/>
        <v>0</v>
      </c>
      <c r="K169" s="13">
        <f t="shared" si="29"/>
        <v>0</v>
      </c>
    </row>
    <row r="170" spans="1:11" x14ac:dyDescent="0.2">
      <c r="A170" s="12">
        <v>6121</v>
      </c>
      <c r="B170" s="23" t="s">
        <v>167</v>
      </c>
      <c r="C170" s="13">
        <v>0</v>
      </c>
      <c r="D170" s="13">
        <v>7058778.8799999999</v>
      </c>
      <c r="E170" s="13">
        <v>0</v>
      </c>
      <c r="F170" s="14">
        <f t="shared" si="27"/>
        <v>7058778.8799999999</v>
      </c>
      <c r="G170" s="23">
        <v>1503040.77</v>
      </c>
      <c r="H170" s="13">
        <v>0</v>
      </c>
      <c r="I170" s="13"/>
      <c r="J170" s="13">
        <f t="shared" si="28"/>
        <v>1503040.77</v>
      </c>
      <c r="K170" s="13">
        <f t="shared" si="29"/>
        <v>5555738.1099999994</v>
      </c>
    </row>
    <row r="171" spans="1:11" x14ac:dyDescent="0.2">
      <c r="A171" s="12">
        <v>6124</v>
      </c>
      <c r="B171" s="12" t="s">
        <v>162</v>
      </c>
      <c r="C171" s="13">
        <v>0</v>
      </c>
      <c r="D171" s="14">
        <v>24000000</v>
      </c>
      <c r="E171" s="14">
        <v>0</v>
      </c>
      <c r="F171" s="14">
        <f t="shared" si="27"/>
        <v>24000000</v>
      </c>
      <c r="G171" s="23">
        <v>24000000</v>
      </c>
      <c r="H171" s="14">
        <v>0</v>
      </c>
      <c r="I171" s="14">
        <v>0</v>
      </c>
      <c r="J171" s="13">
        <f t="shared" si="28"/>
        <v>24000000</v>
      </c>
      <c r="K171" s="13">
        <f t="shared" si="29"/>
        <v>0</v>
      </c>
    </row>
    <row r="172" spans="1:11" x14ac:dyDescent="0.2">
      <c r="A172" s="12">
        <v>6125</v>
      </c>
      <c r="B172" s="12" t="s">
        <v>163</v>
      </c>
      <c r="C172" s="13">
        <v>0</v>
      </c>
      <c r="D172" s="14">
        <v>28991221.120000001</v>
      </c>
      <c r="E172" s="14">
        <v>0</v>
      </c>
      <c r="F172" s="14">
        <f t="shared" si="27"/>
        <v>28991221.120000001</v>
      </c>
      <c r="G172" s="23">
        <v>2897819.91</v>
      </c>
      <c r="H172" s="14">
        <v>0</v>
      </c>
      <c r="I172" s="14">
        <v>0</v>
      </c>
      <c r="J172" s="13">
        <f t="shared" si="28"/>
        <v>2897819.91</v>
      </c>
      <c r="K172" s="13">
        <f t="shared" si="29"/>
        <v>26093401.210000001</v>
      </c>
    </row>
    <row r="173" spans="1:11" x14ac:dyDescent="0.2">
      <c r="A173" s="12"/>
      <c r="B173" s="18" t="s">
        <v>62</v>
      </c>
      <c r="C173" s="19">
        <f t="shared" ref="C173:K173" si="35">+C11+C55+C98+C167</f>
        <v>184744503</v>
      </c>
      <c r="D173" s="19">
        <f t="shared" si="35"/>
        <v>65134187.960000001</v>
      </c>
      <c r="E173" s="19">
        <f t="shared" si="35"/>
        <v>2867373.0700000003</v>
      </c>
      <c r="F173" s="19">
        <f t="shared" si="35"/>
        <v>247011317.89000002</v>
      </c>
      <c r="G173" s="19">
        <f t="shared" si="35"/>
        <v>67580216.870000005</v>
      </c>
      <c r="H173" s="19">
        <f t="shared" si="35"/>
        <v>1419430.0099999998</v>
      </c>
      <c r="I173" s="19">
        <f t="shared" si="35"/>
        <v>525632.21</v>
      </c>
      <c r="J173" s="19">
        <f t="shared" si="35"/>
        <v>69525279.089999989</v>
      </c>
      <c r="K173" s="19">
        <f t="shared" si="35"/>
        <v>177486038.80000001</v>
      </c>
    </row>
    <row r="174" spans="1:11" x14ac:dyDescent="0.2">
      <c r="G174" s="20"/>
      <c r="J174" s="20"/>
      <c r="K174" s="20"/>
    </row>
    <row r="175" spans="1:11" x14ac:dyDescent="0.2">
      <c r="B175" s="5"/>
      <c r="D175" s="6"/>
      <c r="G175" s="6"/>
    </row>
    <row r="176" spans="1:11" x14ac:dyDescent="0.2">
      <c r="A176" s="7"/>
      <c r="B176" s="7"/>
      <c r="C176" s="7"/>
      <c r="D176" s="7"/>
      <c r="E176" s="7"/>
      <c r="F176" s="7"/>
      <c r="G176" s="21"/>
      <c r="H176" s="7"/>
      <c r="I176" s="7"/>
      <c r="J176" s="7"/>
      <c r="K176" s="7"/>
    </row>
    <row r="177" spans="1:11" x14ac:dyDescent="0.2">
      <c r="A177" s="7"/>
      <c r="B177" s="8"/>
      <c r="C177" s="7"/>
      <c r="D177" s="7"/>
      <c r="E177" s="9"/>
      <c r="F177" s="7"/>
      <c r="G177" s="7"/>
      <c r="H177" s="9"/>
      <c r="I177" s="7"/>
      <c r="J177" s="7"/>
      <c r="K177" s="7"/>
    </row>
  </sheetData>
  <mergeCells count="3">
    <mergeCell ref="A9:K9"/>
    <mergeCell ref="A8:K8"/>
    <mergeCell ref="A7:K7"/>
  </mergeCells>
  <phoneticPr fontId="0" type="noConversion"/>
  <pageMargins left="1.1811023622047245" right="0.19685039370078741" top="0.78740157480314965" bottom="0.78740157480314965" header="1.2598425196850394" footer="0"/>
  <pageSetup paperSize="5" scale="75" fitToHeight="4" orientation="landscape" r:id="rId1"/>
  <headerFooter alignWithMargins="0">
    <oddHeader xml:space="preserve">&amp;R&amp;P               .                 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Hoja2</vt:lpstr>
      <vt:lpstr>Hoja3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INSTITUTO MEXIQUENSE</dc:creator>
  <cp:lastModifiedBy>USUARIO 3</cp:lastModifiedBy>
  <cp:lastPrinted>2011-05-27T23:48:33Z</cp:lastPrinted>
  <dcterms:created xsi:type="dcterms:W3CDTF">2010-04-20T20:18:55Z</dcterms:created>
  <dcterms:modified xsi:type="dcterms:W3CDTF">2017-08-08T19:49:34Z</dcterms:modified>
</cp:coreProperties>
</file>